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yna\Desktop\Pliki od Grzegorza\ODP_ pliki\"/>
    </mc:Choice>
  </mc:AlternateContent>
  <xr:revisionPtr revIDLastSave="0" documentId="13_ncr:1_{C331C736-1321-450B-8C29-CB24A956808B}" xr6:coauthVersionLast="47" xr6:coauthVersionMax="47" xr10:uidLastSave="{00000000-0000-0000-0000-000000000000}"/>
  <bookViews>
    <workbookView xWindow="-120" yWindow="-120" windowWidth="20730" windowHeight="11160" xr2:uid="{4943B59D-90B8-4585-B4FA-D2087C801FFF}"/>
  </bookViews>
  <sheets>
    <sheet name="Comments" sheetId="4" r:id="rId1"/>
    <sheet name="TASKS" sheetId="1" r:id="rId2"/>
    <sheet name="ROCKETRACE" sheetId="2" state="hidden" r:id="rId3"/>
    <sheet name="Module1" sheetId="3" r:id="rId4"/>
    <sheet name="Module2" sheetId="5" r:id="rId5"/>
    <sheet name="Module3" sheetId="6" r:id="rId6"/>
    <sheet name="Module4" sheetId="7" r:id="rId7"/>
    <sheet name="CourseGRADING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4" i="5" l="1"/>
  <c r="F55" i="5" s="1"/>
  <c r="F57" i="5" s="1"/>
  <c r="C5" i="8"/>
  <c r="C7" i="8" s="1"/>
  <c r="D11" i="8" s="1"/>
  <c r="C12" i="8" s="1"/>
  <c r="G53" i="7"/>
  <c r="G50" i="7"/>
  <c r="F51" i="7" s="1"/>
  <c r="G51" i="7"/>
  <c r="F52" i="7" s="1"/>
  <c r="G52" i="7"/>
  <c r="F53" i="7" s="1"/>
  <c r="G49" i="7"/>
  <c r="F44" i="7"/>
  <c r="F46" i="7" s="1"/>
  <c r="F50" i="7"/>
  <c r="L35" i="7"/>
  <c r="L54" i="6"/>
  <c r="F65" i="6" s="1"/>
  <c r="F67" i="6" s="1"/>
  <c r="L29" i="3"/>
  <c r="F40" i="3" s="1"/>
  <c r="F42" i="3" s="1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H6" i="5"/>
  <c r="H6" i="6" s="1"/>
  <c r="H6" i="7" s="1"/>
  <c r="H7" i="5"/>
  <c r="H7" i="6" s="1"/>
  <c r="H7" i="7" s="1"/>
  <c r="H8" i="5"/>
  <c r="H8" i="6" s="1"/>
  <c r="H8" i="7" s="1"/>
  <c r="H9" i="5"/>
  <c r="H9" i="6" s="1"/>
  <c r="H9" i="7" s="1"/>
  <c r="H10" i="5"/>
  <c r="H10" i="6" s="1"/>
  <c r="H10" i="7" s="1"/>
  <c r="H13" i="5"/>
  <c r="H13" i="6" s="1"/>
  <c r="H13" i="7" s="1"/>
  <c r="H14" i="5"/>
  <c r="H14" i="6" s="1"/>
  <c r="H14" i="7" s="1"/>
  <c r="H15" i="5"/>
  <c r="H15" i="6" s="1"/>
  <c r="H15" i="7" s="1"/>
  <c r="H5" i="5"/>
  <c r="H5" i="6" s="1"/>
  <c r="H5" i="7" s="1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28" i="3"/>
  <c r="D27" i="3"/>
  <c r="D26" i="3"/>
  <c r="D25" i="3"/>
  <c r="D24" i="3"/>
  <c r="D23" i="3"/>
  <c r="D22" i="3"/>
  <c r="D21" i="3"/>
  <c r="D20" i="3"/>
  <c r="E6" i="2"/>
  <c r="F6" i="2"/>
  <c r="G6" i="2"/>
  <c r="H6" i="2"/>
  <c r="I6" i="2"/>
  <c r="D6" i="2"/>
  <c r="D14" i="8" l="1"/>
  <c r="D10" i="8"/>
  <c r="C11" i="8" s="1"/>
  <c r="D12" i="8"/>
  <c r="C13" i="8" s="1"/>
  <c r="D13" i="8"/>
  <c r="C14" i="8" s="1"/>
  <c r="G74" i="6"/>
  <c r="G73" i="6"/>
  <c r="F74" i="6" s="1"/>
  <c r="G71" i="6"/>
  <c r="F72" i="6" s="1"/>
  <c r="G72" i="6"/>
  <c r="F73" i="6" s="1"/>
  <c r="G70" i="6"/>
  <c r="F71" i="6" s="1"/>
  <c r="G62" i="5"/>
  <c r="F63" i="5" s="1"/>
  <c r="G61" i="5"/>
  <c r="F62" i="5" s="1"/>
  <c r="G64" i="5"/>
  <c r="G60" i="5"/>
  <c r="F61" i="5" s="1"/>
  <c r="G63" i="5"/>
  <c r="F64" i="5" s="1"/>
  <c r="G46" i="3"/>
  <c r="F47" i="3" s="1"/>
  <c r="G49" i="3"/>
  <c r="G45" i="3"/>
  <c r="F46" i="3" s="1"/>
  <c r="G47" i="3"/>
  <c r="F48" i="3" s="1"/>
  <c r="G48" i="3"/>
  <c r="F49" i="3" s="1"/>
  <c r="D84" i="1"/>
  <c r="D85" i="1"/>
  <c r="D86" i="1"/>
  <c r="D87" i="1"/>
  <c r="D81" i="1"/>
  <c r="D82" i="1"/>
  <c r="D83" i="1"/>
  <c r="D43" i="1"/>
  <c r="D42" i="1"/>
  <c r="D41" i="1"/>
  <c r="D40" i="1"/>
  <c r="D79" i="1"/>
  <c r="D80" i="1"/>
  <c r="D37" i="1"/>
  <c r="D38" i="1"/>
  <c r="D39" i="1"/>
  <c r="D78" i="1"/>
  <c r="D77" i="1"/>
  <c r="D33" i="1"/>
  <c r="D34" i="1"/>
  <c r="D35" i="1"/>
  <c r="D36" i="1"/>
  <c r="D75" i="1"/>
  <c r="D76" i="1"/>
  <c r="D32" i="1"/>
  <c r="D74" i="1"/>
  <c r="D73" i="1"/>
  <c r="D30" i="1"/>
  <c r="D31" i="1"/>
  <c r="D66" i="1"/>
  <c r="D67" i="1"/>
  <c r="D68" i="1"/>
  <c r="D69" i="1"/>
  <c r="D70" i="1"/>
  <c r="D71" i="1"/>
  <c r="D72" i="1"/>
  <c r="D29" i="1"/>
  <c r="D23" i="1"/>
  <c r="D24" i="1"/>
  <c r="D25" i="1"/>
  <c r="D26" i="1"/>
  <c r="D27" i="1"/>
  <c r="D28" i="1"/>
  <c r="D20" i="1"/>
  <c r="D21" i="1"/>
  <c r="D22" i="1"/>
  <c r="D19" i="1"/>
  <c r="D65" i="1"/>
  <c r="D64" i="1"/>
  <c r="D18" i="1"/>
  <c r="D17" i="1"/>
  <c r="D62" i="1"/>
  <c r="D61" i="1"/>
  <c r="D63" i="1"/>
  <c r="D60" i="1"/>
  <c r="D59" i="1"/>
  <c r="D58" i="1"/>
  <c r="D57" i="1"/>
  <c r="D16" i="1"/>
  <c r="D15" i="1"/>
  <c r="D14" i="1"/>
  <c r="D13" i="1"/>
  <c r="D52" i="1"/>
  <c r="D53" i="1"/>
  <c r="D54" i="1"/>
  <c r="D55" i="1"/>
  <c r="D56" i="1"/>
  <c r="D48" i="1"/>
  <c r="D49" i="1"/>
  <c r="D50" i="1"/>
  <c r="D51" i="1"/>
  <c r="D12" i="1"/>
  <c r="D47" i="1"/>
  <c r="D11" i="1"/>
  <c r="D10" i="1"/>
  <c r="D9" i="1"/>
  <c r="D46" i="1"/>
  <c r="D8" i="1"/>
  <c r="D7" i="1"/>
  <c r="D4" i="1"/>
  <c r="D44" i="1"/>
  <c r="D5" i="1"/>
  <c r="D6" i="1"/>
  <c r="D45" i="1"/>
  <c r="D3" i="1"/>
</calcChain>
</file>

<file path=xl/sharedStrings.xml><?xml version="1.0" encoding="utf-8"?>
<sst xmlns="http://schemas.openxmlformats.org/spreadsheetml/2006/main" count="1313" uniqueCount="251">
  <si>
    <t>Module</t>
  </si>
  <si>
    <t>Topic</t>
  </si>
  <si>
    <t>ID</t>
  </si>
  <si>
    <t>Ind/Team</t>
  </si>
  <si>
    <t>Class/Home</t>
  </si>
  <si>
    <t>Subject</t>
  </si>
  <si>
    <t>Mind-mapping of ideal entrepreneur profile</t>
  </si>
  <si>
    <t>Team</t>
  </si>
  <si>
    <t>Class</t>
  </si>
  <si>
    <t>Mand/Add/Bonus</t>
  </si>
  <si>
    <t>Ind</t>
  </si>
  <si>
    <t>Checking Entrepreneurial Aptitude</t>
  </si>
  <si>
    <t>Home</t>
  </si>
  <si>
    <t>Mand</t>
  </si>
  <si>
    <t>Writing short essay</t>
  </si>
  <si>
    <t>Add</t>
  </si>
  <si>
    <t>No.</t>
  </si>
  <si>
    <t>Infographics development</t>
  </si>
  <si>
    <t>Preparing a pitch</t>
  </si>
  <si>
    <t>Summarizing the paper</t>
  </si>
  <si>
    <t>Organizing a meeting</t>
  </si>
  <si>
    <t>Presentation development</t>
  </si>
  <si>
    <t>Preparing interview questions</t>
  </si>
  <si>
    <t>Diff</t>
  </si>
  <si>
    <t>Reflection AEIOU activity</t>
  </si>
  <si>
    <t>Personal SWOT analysis</t>
  </si>
  <si>
    <t>Reflection: Personal Discovery Process</t>
  </si>
  <si>
    <t xml:space="preserve">Reflection: ACTION PLAN </t>
  </si>
  <si>
    <t xml:space="preserve">Mind map of student’s dream list </t>
  </si>
  <si>
    <t>List of skills needed to succeed in business</t>
  </si>
  <si>
    <t>Simple table Interest Discovery</t>
  </si>
  <si>
    <t>Mind map - Personal network</t>
  </si>
  <si>
    <t>Hero persona exercise</t>
  </si>
  <si>
    <t>L</t>
  </si>
  <si>
    <t xml:space="preserve">The Good Time Journal </t>
  </si>
  <si>
    <t>Energy engagement</t>
  </si>
  <si>
    <t xml:space="preserve">What Matters the Most? </t>
  </si>
  <si>
    <t>My friends about ME</t>
  </si>
  <si>
    <t>Learning from mistakes</t>
  </si>
  <si>
    <t>List of identified problems</t>
  </si>
  <si>
    <t>How I will find the answer – keep asking</t>
  </si>
  <si>
    <t xml:space="preserve">Reflection: Mind Map with the best business ideas </t>
  </si>
  <si>
    <t xml:space="preserve">Reflection: Business idea Description </t>
  </si>
  <si>
    <t>QUORA searching</t>
  </si>
  <si>
    <t>Opportunity seeking - SCAMPER activity</t>
  </si>
  <si>
    <t>Local business opportunities survey</t>
  </si>
  <si>
    <t xml:space="preserve">Reflection: My personal short list of ideas </t>
  </si>
  <si>
    <t xml:space="preserve">Creativity Booster - warm up exercise </t>
  </si>
  <si>
    <t>The 5 W’s activity</t>
  </si>
  <si>
    <t>Industry interview</t>
  </si>
  <si>
    <t>Understanding Business Model Elements</t>
  </si>
  <si>
    <t xml:space="preserve">Developing Business Model Canvas from scratch </t>
  </si>
  <si>
    <t xml:space="preserve">Understanding Business Model Elements </t>
  </si>
  <si>
    <t>Business Model as a Puzzle with Canvas</t>
  </si>
  <si>
    <t>Creating minimum viable personas with template</t>
  </si>
  <si>
    <t>Identifying and describing value proposition</t>
  </si>
  <si>
    <t>Value proposition for business under development</t>
  </si>
  <si>
    <t>Designing offer architecture</t>
  </si>
  <si>
    <t xml:space="preserve">Designing Offer Architecture with Value Proposition </t>
  </si>
  <si>
    <t>Minimum viable product (MVP) exercise</t>
  </si>
  <si>
    <t xml:space="preserve">Questionnaire building for feedback conversation </t>
  </si>
  <si>
    <t>Product Box Development</t>
  </si>
  <si>
    <t>Setting the goals for every stage in channel</t>
  </si>
  <si>
    <t xml:space="preserve">Designing the customer relationships building </t>
  </si>
  <si>
    <t>Describing target groups with demographic segm.</t>
  </si>
  <si>
    <t>Describing target groups with psychographic segm.</t>
  </si>
  <si>
    <t>Creating comprehensive personas with template</t>
  </si>
  <si>
    <t xml:space="preserve">Developing value proposition from the perspective </t>
  </si>
  <si>
    <t>Building the prototype activity</t>
  </si>
  <si>
    <t>Describing the mechanisms for customer relations</t>
  </si>
  <si>
    <t>Gap Matrix Analysis</t>
  </si>
  <si>
    <t xml:space="preserve">Key resources identification </t>
  </si>
  <si>
    <t xml:space="preserve">Designing value net structure </t>
  </si>
  <si>
    <t>Key activities identification for selected business</t>
  </si>
  <si>
    <t xml:space="preserve">Analysis of value net structure </t>
  </si>
  <si>
    <t xml:space="preserve">Role playing planning </t>
  </si>
  <si>
    <t>Hypothesis formulation activity</t>
  </si>
  <si>
    <t xml:space="preserve">Identifying and describing revenue generation </t>
  </si>
  <si>
    <t xml:space="preserve">Identifying and describing revenue generation model </t>
  </si>
  <si>
    <t>Planning the cost structure for business</t>
  </si>
  <si>
    <t>Creating Business Model Canvas</t>
  </si>
  <si>
    <t>The most risky assumption activity</t>
  </si>
  <si>
    <t xml:space="preserve">Seven Questions to Assess Your Business Model </t>
  </si>
  <si>
    <t xml:space="preserve">LEAN CANVAS </t>
  </si>
  <si>
    <t>Various funding opportunities</t>
  </si>
  <si>
    <t>The process that should be followed to obtain funding</t>
  </si>
  <si>
    <t xml:space="preserve">List of chosen types of investors that fit </t>
  </si>
  <si>
    <t>Well known investors</t>
  </si>
  <si>
    <t>How to find and apply</t>
  </si>
  <si>
    <t>Key slides</t>
  </si>
  <si>
    <t>Investor Pitch Decks</t>
  </si>
  <si>
    <t>Pitch in formula of Dragon’s Den</t>
  </si>
  <si>
    <t>Investment Proposal for business idea</t>
  </si>
  <si>
    <t>Common mistakes in pitch deck</t>
  </si>
  <si>
    <t>One-Sentence Pitch Format</t>
  </si>
  <si>
    <t>Get To Know Your Audience</t>
  </si>
  <si>
    <t xml:space="preserve">Explain it like I am six years old </t>
  </si>
  <si>
    <t xml:space="preserve">40 words pitch </t>
  </si>
  <si>
    <t>The 3-act pitch exercise</t>
  </si>
  <si>
    <t>The Review exercise</t>
  </si>
  <si>
    <t>MICROWAVE</t>
  </si>
  <si>
    <t>CALCULATOR</t>
  </si>
  <si>
    <t>MOBILE PHONE</t>
  </si>
  <si>
    <t>Components</t>
  </si>
  <si>
    <t>TIN CANS</t>
  </si>
  <si>
    <t>SPACE PILOT LICENCE LEV 1</t>
  </si>
  <si>
    <t>SPACE PILOT LICENCE LEV 2</t>
  </si>
  <si>
    <t>SPACE PILOT LICENCE LEV 3</t>
  </si>
  <si>
    <t>SPACE PILOT LICENCE LEV 4</t>
  </si>
  <si>
    <t>BAKING SODA</t>
  </si>
  <si>
    <t>VINEGAR</t>
  </si>
  <si>
    <t>CHEESE</t>
  </si>
  <si>
    <t>Type</t>
  </si>
  <si>
    <t>Rocket</t>
  </si>
  <si>
    <t>Docs</t>
  </si>
  <si>
    <t>Fuel</t>
  </si>
  <si>
    <t>Food</t>
  </si>
  <si>
    <t>PARACHUTE</t>
  </si>
  <si>
    <t>UMBRELLA</t>
  </si>
  <si>
    <t>RUBBER HOSE</t>
  </si>
  <si>
    <t>QUANTUM ENTANGLER</t>
  </si>
  <si>
    <t>BUCKET</t>
  </si>
  <si>
    <t>Replaces 2 tin cans</t>
  </si>
  <si>
    <t>Widget</t>
  </si>
  <si>
    <t>Reduces need for vinegar @Steps 2,3,4 by 1 bottle</t>
  </si>
  <si>
    <t>Transfer the family to the next Step</t>
  </si>
  <si>
    <t>TORCH</t>
  </si>
  <si>
    <t>Increases cheese or fuel found by 1</t>
  </si>
  <si>
    <t>Step 0</t>
  </si>
  <si>
    <t>Step 1</t>
  </si>
  <si>
    <t>Step 2</t>
  </si>
  <si>
    <t>Step 3</t>
  </si>
  <si>
    <t>Step 4</t>
  </si>
  <si>
    <t>Leave Earth</t>
  </si>
  <si>
    <t>Moon</t>
  </si>
  <si>
    <t>Mars Orbit</t>
  </si>
  <si>
    <t>Two umbrellas replace the parachute</t>
  </si>
  <si>
    <t>Rocket B+L</t>
  </si>
  <si>
    <t>Landing1</t>
  </si>
  <si>
    <t>Landing2</t>
  </si>
  <si>
    <t>MODULE 1</t>
  </si>
  <si>
    <t>Basic Award</t>
  </si>
  <si>
    <t>Performance Bonus</t>
  </si>
  <si>
    <t>One can hold 5 units of any fuel OR cheese</t>
  </si>
  <si>
    <t>1 Microwave</t>
  </si>
  <si>
    <t>1 Mobile Phone</t>
  </si>
  <si>
    <t>1 Space Pilot Licence Lev.1</t>
  </si>
  <si>
    <t>1 Calculator</t>
  </si>
  <si>
    <t>1 Vinegar + 3 Baking Soda</t>
  </si>
  <si>
    <t>GOAL:</t>
  </si>
  <si>
    <t>TIN CANS FOR FUEL</t>
  </si>
  <si>
    <t>TIN CANS FOR FOOD</t>
  </si>
  <si>
    <t>SPACE PILOT LICENCE</t>
  </si>
  <si>
    <t>Mandatory</t>
  </si>
  <si>
    <t>Additional</t>
  </si>
  <si>
    <t>Mand/Add</t>
  </si>
  <si>
    <t>MAP OF SPACE</t>
  </si>
  <si>
    <t>COMMENTS</t>
  </si>
  <si>
    <t>1. In case of Team Tasks the awards are given to all the Members of the Team</t>
  </si>
  <si>
    <t>2. Rocket Components, Fuel, Food, Widgets are provided as quantities.</t>
  </si>
  <si>
    <t>4. Performance Bonus are always 1 to 4 units of Cheese, depending on the quality of Task submitted by the Student/Team. It may represent different grades for a Task (e.g. no bonus = 3.0; 1 bonus Cheese = 3.5; 2 bonus Cheese = 4.0, etc.). You may adapt the range to the grading scale in your country, e.g. use 0 to 5 in case of the six-step scale A-F)</t>
  </si>
  <si>
    <t>Lev.1</t>
  </si>
  <si>
    <t>ALLOCATION OF AWARDS TO TASKS</t>
  </si>
  <si>
    <t>EXTRA BONUSES FOR THE MODULE</t>
  </si>
  <si>
    <t>Condition</t>
  </si>
  <si>
    <t>Function</t>
  </si>
  <si>
    <t>3. Documents are provided as Levels (e.g. Map Lev. 1). To get a given Doc. Level (N) you need to have a Doc. Level (N-1) of the same Type. E.g. To get Map Lev. 4, you need to get Map. Lev. 3 first</t>
  </si>
  <si>
    <t>MODULE 2</t>
  </si>
  <si>
    <t>Lev.3</t>
  </si>
  <si>
    <t>1 Mobile Phone + 3 Cheese</t>
  </si>
  <si>
    <t>1 Calculator +  2 Cheese</t>
  </si>
  <si>
    <t>3 Vinegar</t>
  </si>
  <si>
    <t>1 Space Pilot Licence Lev. 2</t>
  </si>
  <si>
    <t>Lev.2</t>
  </si>
  <si>
    <t>1 Tin Can Fuel</t>
  </si>
  <si>
    <t>3 Tin Can Fuel + 2 Cheese</t>
  </si>
  <si>
    <t>1 Map of Space Lev. 1 + 3 Cheese</t>
  </si>
  <si>
    <t>2 Tin Can Food</t>
  </si>
  <si>
    <r>
      <t xml:space="preserve">Solve all </t>
    </r>
    <r>
      <rPr>
        <b/>
        <sz val="11"/>
        <color theme="1"/>
        <rFont val="Calibri"/>
        <family val="2"/>
        <charset val="238"/>
        <scheme val="minor"/>
      </rPr>
      <t xml:space="preserve">Mandatory Tasks </t>
    </r>
    <r>
      <rPr>
        <sz val="11"/>
        <color theme="1"/>
        <rFont val="Calibri"/>
        <family val="2"/>
        <charset val="238"/>
        <scheme val="minor"/>
      </rPr>
      <t xml:space="preserve">and </t>
    </r>
    <r>
      <rPr>
        <b/>
        <sz val="11"/>
        <color theme="1"/>
        <rFont val="Calibri"/>
        <family val="2"/>
        <charset val="238"/>
        <scheme val="minor"/>
      </rPr>
      <t>Pass the Module 1</t>
    </r>
  </si>
  <si>
    <t>OLD REFRIGERATOR</t>
  </si>
  <si>
    <t>CARROT</t>
  </si>
  <si>
    <t>1 Carrot</t>
  </si>
  <si>
    <r>
      <t xml:space="preserve">Solve all </t>
    </r>
    <r>
      <rPr>
        <b/>
        <sz val="11"/>
        <color theme="1"/>
        <rFont val="Calibri"/>
        <family val="2"/>
        <charset val="238"/>
        <scheme val="minor"/>
      </rPr>
      <t>Additional Tasks</t>
    </r>
    <r>
      <rPr>
        <sz val="11"/>
        <color theme="1"/>
        <rFont val="Calibri"/>
        <family val="2"/>
        <charset val="238"/>
        <scheme val="minor"/>
      </rPr>
      <t xml:space="preserve"> with  Performance Bonus of at least 4 Carrots in total.</t>
    </r>
  </si>
  <si>
    <t>1 to 3 Carrots</t>
  </si>
  <si>
    <t>1 to 4 Carrots</t>
  </si>
  <si>
    <t>1 to 2 Carrots</t>
  </si>
  <si>
    <t>2 Carrots</t>
  </si>
  <si>
    <t>3 Carrots</t>
  </si>
  <si>
    <t>Can store unlimited number of Carrots.</t>
  </si>
  <si>
    <t>H</t>
  </si>
  <si>
    <t>Difficulty
[H]igh/[L]ow</t>
  </si>
  <si>
    <t>4 Carrots</t>
  </si>
  <si>
    <t xml:space="preserve">10 Baking Soda </t>
  </si>
  <si>
    <r>
      <t xml:space="preserve">Pass all </t>
    </r>
    <r>
      <rPr>
        <b/>
        <sz val="11"/>
        <color theme="1"/>
        <rFont val="Calibri"/>
        <family val="2"/>
        <charset val="238"/>
        <scheme val="minor"/>
      </rPr>
      <t>Additional Tasks</t>
    </r>
    <r>
      <rPr>
        <sz val="11"/>
        <color theme="1"/>
        <rFont val="Calibri"/>
        <family val="2"/>
        <charset val="238"/>
        <scheme val="minor"/>
      </rPr>
      <t xml:space="preserve"> of [H]igher difficulty and collect at least </t>
    </r>
    <r>
      <rPr>
        <b/>
        <sz val="11"/>
        <color theme="1"/>
        <rFont val="Calibri"/>
        <family val="2"/>
        <charset val="238"/>
        <scheme val="minor"/>
      </rPr>
      <t>40 Carrots</t>
    </r>
  </si>
  <si>
    <t>BAG OF FERTILIZER</t>
  </si>
  <si>
    <t>MODULE 3</t>
  </si>
  <si>
    <t>TO GET TO THE MARS ORBIT (STEP 3)</t>
  </si>
  <si>
    <r>
      <t xml:space="preserve">Collect at least </t>
    </r>
    <r>
      <rPr>
        <b/>
        <sz val="11"/>
        <color theme="1"/>
        <rFont val="Calibri"/>
        <family val="2"/>
        <charset val="238"/>
        <scheme val="minor"/>
      </rPr>
      <t>80 Carrots</t>
    </r>
    <r>
      <rPr>
        <sz val="11"/>
        <color theme="1"/>
        <rFont val="Calibri"/>
        <family val="2"/>
        <charset val="238"/>
        <scheme val="minor"/>
      </rPr>
      <t xml:space="preserve"> for Module 2</t>
    </r>
  </si>
  <si>
    <t>Lev.4</t>
  </si>
  <si>
    <t>1 Mobile phone</t>
  </si>
  <si>
    <t>1 Space Pilot Licence Lev. 3</t>
  </si>
  <si>
    <t>1 Space Pilot Licence Lev. 4</t>
  </si>
  <si>
    <t>1 Map of Space Lev. 3</t>
  </si>
  <si>
    <t>2 Tin Can Fuel</t>
  </si>
  <si>
    <t>10 Cheese</t>
  </si>
  <si>
    <t>5 Baking Soda</t>
  </si>
  <si>
    <t>2 Vinegar</t>
  </si>
  <si>
    <t>4 Vinegar</t>
  </si>
  <si>
    <t>5 Carrots</t>
  </si>
  <si>
    <r>
      <t xml:space="preserve">Collect at least </t>
    </r>
    <r>
      <rPr>
        <b/>
        <sz val="11"/>
        <color theme="1"/>
        <rFont val="Calibri"/>
        <family val="2"/>
        <charset val="238"/>
        <scheme val="minor"/>
      </rPr>
      <t>100 Carrots</t>
    </r>
    <r>
      <rPr>
        <sz val="11"/>
        <color theme="1"/>
        <rFont val="Calibri"/>
        <family val="2"/>
        <charset val="238"/>
        <scheme val="minor"/>
      </rPr>
      <t xml:space="preserve"> for Module 3</t>
    </r>
  </si>
  <si>
    <t>Gives you additional 5 Carrots per each Module completed (passed).</t>
  </si>
  <si>
    <r>
      <t xml:space="preserve">Adds 50% of your Performance Bonus for Mandatory Tasks in </t>
    </r>
    <r>
      <rPr>
        <b/>
        <sz val="11"/>
        <color theme="1"/>
        <rFont val="Calibri"/>
        <family val="2"/>
        <charset val="238"/>
        <scheme val="minor"/>
      </rPr>
      <t>Module 4</t>
    </r>
    <r>
      <rPr>
        <sz val="11"/>
        <color theme="1"/>
        <rFont val="Calibri"/>
        <family val="2"/>
        <charset val="238"/>
        <scheme val="minor"/>
      </rPr>
      <t xml:space="preserve"> (Landing), rounded down. (e.g. you score 13 Performance Bonus Carrots for these Tasks, so 6 extra Carrots are added to your pool of Carrots).</t>
    </r>
  </si>
  <si>
    <t>Get extra 20 Carrots.</t>
  </si>
  <si>
    <t>WATERING CAN</t>
  </si>
  <si>
    <t>Lev.5</t>
  </si>
  <si>
    <t>1 Space Pilot Licence Lev. 5</t>
  </si>
  <si>
    <t>1 Tin Can Food + 5 Cheese</t>
  </si>
  <si>
    <t>1 Parachute + 3 Vinegar</t>
  </si>
  <si>
    <t>MODULE 4</t>
  </si>
  <si>
    <t>LAND ON MARS (STEP 4)</t>
  </si>
  <si>
    <t>SPRINKLERS</t>
  </si>
  <si>
    <t>Max. Carrots</t>
  </si>
  <si>
    <t>GRADING RULES FOR THE MODULE</t>
  </si>
  <si>
    <t>Higher grades depend on the student's Carrot pool size:</t>
  </si>
  <si>
    <t>Maximum # of Carrots:</t>
  </si>
  <si>
    <t>Gradient:</t>
  </si>
  <si>
    <t xml:space="preserve">From </t>
  </si>
  <si>
    <t>To</t>
  </si>
  <si>
    <t>Grade 3.5 [D]</t>
  </si>
  <si>
    <t>Grade 4.0 [C]</t>
  </si>
  <si>
    <t>Number of higher grades:</t>
  </si>
  <si>
    <t>Grade 4.5 [B]</t>
  </si>
  <si>
    <t>Grade 5.0 [A]</t>
  </si>
  <si>
    <t>All Mandatory Tasks not solved at acceptable level</t>
  </si>
  <si>
    <t>FAIL (2.0, F)</t>
  </si>
  <si>
    <t>Number of Carrots:</t>
  </si>
  <si>
    <t>(All Mandatory Tasks  solved at accept. level) Grade 3.0 [E]</t>
  </si>
  <si>
    <r>
      <t>5. At the end of the class the grades for the Maodule / Course are given according to the quantity of Carrots in the students pool. Let C be the maximum number of carrots a student may collect. Then, one</t>
    </r>
    <r>
      <rPr>
        <b/>
        <sz val="11"/>
        <color theme="1"/>
        <rFont val="Calibri"/>
        <family val="2"/>
        <charset val="238"/>
        <scheme val="minor"/>
      </rPr>
      <t xml:space="preserve"> possible </t>
    </r>
    <r>
      <rPr>
        <sz val="11"/>
        <color theme="1"/>
        <rFont val="Calibri"/>
        <family val="2"/>
        <charset val="238"/>
        <scheme val="minor"/>
      </rPr>
      <t>grading policy is as follows:
Grade 3.0 (E in six-step scale) - for passing all 4 Modules;
Grade 3.5 (D) - for having a Carrot pool of at least 20% of C;
Grade 4.0 (C) - for having a Carrot pool of at least 40% of C;
Grade 4.5 (B) - for having a Carrot pool of at least 60% of C;
Grade 5.0 (A) - for having a Carrot pool of at least 80% of C.</t>
    </r>
  </si>
  <si>
    <t>GRADING RULES FOR THE ENTIRE COURSE</t>
  </si>
  <si>
    <t>1 Map of Space Lev. 2</t>
  </si>
  <si>
    <t>-</t>
  </si>
  <si>
    <t>TO BUILD &amp; LAUNCH THE ROCKET (STEP 1)</t>
  </si>
  <si>
    <t>TO GET TO THE MOON (STEP 2)</t>
  </si>
  <si>
    <t>REQUIRED TO PASS THE STEP:</t>
  </si>
  <si>
    <t>Min. Qty/Level for this Step</t>
  </si>
  <si>
    <t>Total (incl. previous Steps)</t>
  </si>
  <si>
    <t>IncreasesIncreases your pool of Carrots by 30% of the amount collected in Module 1 (rounded down)</t>
  </si>
  <si>
    <r>
      <t xml:space="preserve">Pass all </t>
    </r>
    <r>
      <rPr>
        <b/>
        <sz val="11"/>
        <color theme="1"/>
        <rFont val="Calibri"/>
        <family val="2"/>
        <charset val="238"/>
        <scheme val="minor"/>
      </rPr>
      <t>Additional Tasks of [H]igher difficulty</t>
    </r>
    <r>
      <rPr>
        <sz val="11"/>
        <color theme="1"/>
        <rFont val="Calibri"/>
        <family val="2"/>
        <charset val="238"/>
        <scheme val="minor"/>
      </rPr>
      <t xml:space="preserve"> and collect at least 60 Carrots for all Tasks in this Module.</t>
    </r>
  </si>
  <si>
    <r>
      <t xml:space="preserve">Pass all </t>
    </r>
    <r>
      <rPr>
        <b/>
        <sz val="11"/>
        <color theme="1"/>
        <rFont val="Calibri"/>
        <family val="2"/>
        <charset val="238"/>
        <scheme val="minor"/>
      </rPr>
      <t>Additional Tasks of [H]igher difficulty</t>
    </r>
    <r>
      <rPr>
        <sz val="11"/>
        <color theme="1"/>
        <rFont val="Calibri"/>
        <family val="2"/>
        <charset val="238"/>
        <scheme val="minor"/>
      </rPr>
      <t xml:space="preserve"> with the award of at least </t>
    </r>
    <r>
      <rPr>
        <b/>
        <sz val="11"/>
        <color theme="1"/>
        <rFont val="Calibri"/>
        <family val="2"/>
        <charset val="238"/>
        <scheme val="minor"/>
      </rPr>
      <t xml:space="preserve">50 Carrots </t>
    </r>
    <r>
      <rPr>
        <sz val="11"/>
        <color theme="1"/>
        <rFont val="Calibri"/>
        <family val="2"/>
        <charset val="238"/>
        <scheme val="minor"/>
      </rPr>
      <t>for all Tasks in this Module</t>
    </r>
  </si>
  <si>
    <t xml:space="preserve">This project has been funded with the support of the Erasmus+ programme of the European Union. </t>
  </si>
  <si>
    <t>This excel sheet reflect the views only of the authors, and the Commission cannot be held responsible for any use which may be made of the information contained therein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</si>
</sst>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222222"/>
      <name val="Calibri"/>
      <family val="2"/>
      <charset val="238"/>
      <scheme val="minor"/>
    </font>
    <font>
      <sz val="10"/>
      <color rgb="FF222222"/>
      <name val="Calibri"/>
      <family val="2"/>
      <charset val="238"/>
      <scheme val="minor"/>
    </font>
    <font>
      <sz val="10"/>
      <color rgb="FF222222"/>
      <name val="Book Antiqua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0" fillId="4" borderId="1" xfId="0" applyFill="1" applyBorder="1" applyAlignment="1">
      <alignment horizontal="center"/>
    </xf>
    <xf numFmtId="0" fontId="2" fillId="4" borderId="1" xfId="0" applyFont="1" applyFill="1" applyBorder="1"/>
    <xf numFmtId="0" fontId="0" fillId="5" borderId="1" xfId="0" applyFill="1" applyBorder="1" applyAlignment="1">
      <alignment horizontal="center"/>
    </xf>
    <xf numFmtId="0" fontId="2" fillId="5" borderId="1" xfId="0" applyFont="1" applyFill="1" applyBorder="1"/>
    <xf numFmtId="0" fontId="0" fillId="6" borderId="1" xfId="0" applyFill="1" applyBorder="1" applyAlignment="1">
      <alignment horizontal="center"/>
    </xf>
    <xf numFmtId="0" fontId="2" fillId="6" borderId="1" xfId="0" applyFont="1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5" fillId="8" borderId="1" xfId="0" applyFont="1" applyFill="1" applyBorder="1"/>
    <xf numFmtId="0" fontId="6" fillId="7" borderId="1" xfId="0" applyFont="1" applyFill="1" applyBorder="1"/>
    <xf numFmtId="0" fontId="0" fillId="9" borderId="1" xfId="0" applyFill="1" applyBorder="1" applyAlignment="1">
      <alignment horizontal="center"/>
    </xf>
    <xf numFmtId="0" fontId="2" fillId="9" borderId="1" xfId="0" applyFont="1" applyFill="1" applyBorder="1"/>
    <xf numFmtId="0" fontId="0" fillId="0" borderId="1" xfId="0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left" wrapText="1"/>
    </xf>
    <xf numFmtId="0" fontId="0" fillId="0" borderId="0" xfId="0" applyAlignment="1">
      <alignment wrapText="1"/>
    </xf>
    <xf numFmtId="0" fontId="4" fillId="13" borderId="1" xfId="0" applyFont="1" applyFill="1" applyBorder="1"/>
    <xf numFmtId="0" fontId="1" fillId="11" borderId="1" xfId="0" applyFont="1" applyFill="1" applyBorder="1" applyAlignment="1">
      <alignment horizontal="center"/>
    </xf>
    <xf numFmtId="0" fontId="4" fillId="12" borderId="2" xfId="0" applyFont="1" applyFill="1" applyBorder="1"/>
    <xf numFmtId="0" fontId="7" fillId="0" borderId="1" xfId="0" applyFont="1" applyBorder="1"/>
    <xf numFmtId="0" fontId="1" fillId="11" borderId="1" xfId="0" applyFont="1" applyFill="1" applyBorder="1"/>
    <xf numFmtId="0" fontId="1" fillId="11" borderId="1" xfId="0" applyFon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center"/>
    </xf>
    <xf numFmtId="0" fontId="2" fillId="14" borderId="1" xfId="0" applyFont="1" applyFill="1" applyBorder="1"/>
    <xf numFmtId="0" fontId="0" fillId="14" borderId="1" xfId="0" applyFill="1" applyBorder="1"/>
    <xf numFmtId="0" fontId="1" fillId="14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2" fillId="15" borderId="1" xfId="0" applyFont="1" applyFill="1" applyBorder="1"/>
    <xf numFmtId="0" fontId="1" fillId="15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0" fillId="16" borderId="1" xfId="0" applyFill="1" applyBorder="1" applyAlignment="1">
      <alignment horizontal="center"/>
    </xf>
    <xf numFmtId="0" fontId="2" fillId="16" borderId="1" xfId="0" applyFont="1" applyFill="1" applyBorder="1"/>
    <xf numFmtId="0" fontId="1" fillId="16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 wrapText="1"/>
    </xf>
    <xf numFmtId="1" fontId="0" fillId="6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1" fontId="0" fillId="0" borderId="0" xfId="0" applyNumberFormat="1"/>
    <xf numFmtId="1" fontId="1" fillId="7" borderId="1" xfId="0" applyNumberFormat="1" applyFont="1" applyFill="1" applyBorder="1" applyAlignment="1">
      <alignment horizontal="center"/>
    </xf>
    <xf numFmtId="0" fontId="4" fillId="13" borderId="2" xfId="0" applyFont="1" applyFill="1" applyBorder="1"/>
    <xf numFmtId="0" fontId="0" fillId="0" borderId="1" xfId="0" applyBorder="1"/>
    <xf numFmtId="1" fontId="0" fillId="7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" fontId="0" fillId="17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0" fillId="14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15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16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10" borderId="1" xfId="0" quotePrefix="1" applyFill="1" applyBorder="1" applyAlignment="1">
      <alignment horizontal="center"/>
    </xf>
    <xf numFmtId="0" fontId="1" fillId="11" borderId="3" xfId="0" applyFont="1" applyFill="1" applyBorder="1" applyAlignment="1">
      <alignment horizontal="left"/>
    </xf>
    <xf numFmtId="0" fontId="1" fillId="11" borderId="4" xfId="0" applyFont="1" applyFill="1" applyBorder="1" applyAlignment="1">
      <alignment horizontal="left"/>
    </xf>
    <xf numFmtId="0" fontId="1" fillId="11" borderId="5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3448050</xdr:colOff>
      <xdr:row>20</xdr:row>
      <xdr:rowOff>66675</xdr:rowOff>
    </xdr:from>
    <xdr:to>
      <xdr:col>1</xdr:col>
      <xdr:colOff>4610100</xdr:colOff>
      <xdr:row>22</xdr:row>
      <xdr:rowOff>95250</xdr:rowOff>
    </xdr:to>
    <xdr:pic>
      <xdr:nvPicPr>
        <xdr:cNvPr id="2" name="Picture 4" descr="File:Cc-by-nc-sa icon.svg">
          <a:extLst>
            <a:ext uri="{FF2B5EF4-FFF2-40B4-BE49-F238E27FC236}">
              <a16:creationId xmlns:a16="http://schemas.microsoft.com/office/drawing/2014/main" id="{D14C17E4-3A74-8830-59F6-A2B3D50A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5981700"/>
          <a:ext cx="1162050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2295525</xdr:colOff>
      <xdr:row>11</xdr:row>
      <xdr:rowOff>123825</xdr:rowOff>
    </xdr:from>
    <xdr:to>
      <xdr:col>1</xdr:col>
      <xdr:colOff>5181600</xdr:colOff>
      <xdr:row>16</xdr:row>
      <xdr:rowOff>28575</xdr:rowOff>
    </xdr:to>
    <xdr:pic>
      <xdr:nvPicPr>
        <xdr:cNvPr id="3" name="Obraz 7">
          <a:extLst>
            <a:ext uri="{FF2B5EF4-FFF2-40B4-BE49-F238E27FC236}">
              <a16:creationId xmlns:a16="http://schemas.microsoft.com/office/drawing/2014/main" id="{B0F919BC-A34E-4737-CFAA-2DD6D79D2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5125" y="4324350"/>
          <a:ext cx="2886075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680BE-7B98-4BD6-824D-EF49A9AE1A04}">
  <dimension ref="B2:B23"/>
  <sheetViews>
    <sheetView tabSelected="1" topLeftCell="A10" workbookViewId="0">
      <selection activeCell="B24" sqref="B24"/>
    </sheetView>
  </sheetViews>
  <sheetFormatPr defaultRowHeight="15" x14ac:dyDescent="0.25"/>
  <cols>
    <col min="2" max="2" width="107.140625" style="25" customWidth="1"/>
  </cols>
  <sheetData>
    <row r="2" spans="2:2" x14ac:dyDescent="0.25">
      <c r="B2" s="23" t="s">
        <v>157</v>
      </c>
    </row>
    <row r="3" spans="2:2" x14ac:dyDescent="0.25">
      <c r="B3" s="24" t="s">
        <v>158</v>
      </c>
    </row>
    <row r="4" spans="2:2" x14ac:dyDescent="0.25">
      <c r="B4" s="24" t="s">
        <v>159</v>
      </c>
    </row>
    <row r="5" spans="2:2" ht="30" x14ac:dyDescent="0.25">
      <c r="B5" s="24" t="s">
        <v>166</v>
      </c>
    </row>
    <row r="6" spans="2:2" ht="60" x14ac:dyDescent="0.25">
      <c r="B6" s="24" t="s">
        <v>160</v>
      </c>
    </row>
    <row r="7" spans="2:2" ht="120" x14ac:dyDescent="0.25">
      <c r="B7" s="24" t="s">
        <v>237</v>
      </c>
    </row>
    <row r="11" spans="2:2" ht="15.75" x14ac:dyDescent="0.25">
      <c r="B11" s="78"/>
    </row>
    <row r="12" spans="2:2" x14ac:dyDescent="0.25">
      <c r="B12" s="79"/>
    </row>
    <row r="13" spans="2:2" x14ac:dyDescent="0.25">
      <c r="B13"/>
    </row>
    <row r="14" spans="2:2" x14ac:dyDescent="0.25">
      <c r="B14" s="79"/>
    </row>
    <row r="15" spans="2:2" x14ac:dyDescent="0.25">
      <c r="B15" s="79"/>
    </row>
    <row r="16" spans="2:2" x14ac:dyDescent="0.25">
      <c r="B16" s="79"/>
    </row>
    <row r="17" spans="2:2" x14ac:dyDescent="0.25">
      <c r="B17" s="79"/>
    </row>
    <row r="18" spans="2:2" x14ac:dyDescent="0.25">
      <c r="B18" s="80" t="s">
        <v>249</v>
      </c>
    </row>
    <row r="19" spans="2:2" ht="27" x14ac:dyDescent="0.25">
      <c r="B19" s="80" t="s">
        <v>250</v>
      </c>
    </row>
    <row r="20" spans="2:2" x14ac:dyDescent="0.25">
      <c r="B20" s="77"/>
    </row>
    <row r="21" spans="2:2" x14ac:dyDescent="0.25">
      <c r="B21" s="77"/>
    </row>
    <row r="22" spans="2:2" x14ac:dyDescent="0.25">
      <c r="B22"/>
    </row>
    <row r="23" spans="2:2" x14ac:dyDescent="0.25">
      <c r="B23" s="77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70DB2-7545-47E3-941E-EC1484E723A4}">
  <dimension ref="A2:I87"/>
  <sheetViews>
    <sheetView workbookViewId="0">
      <pane ySplit="2" topLeftCell="A3" activePane="bottomLeft" state="frozen"/>
      <selection pane="bottomLeft" activeCell="E26" sqref="E26"/>
    </sheetView>
  </sheetViews>
  <sheetFormatPr defaultRowHeight="15" x14ac:dyDescent="0.25"/>
  <cols>
    <col min="1" max="1" width="7.140625" customWidth="1"/>
    <col min="2" max="2" width="5.7109375" customWidth="1"/>
    <col min="3" max="3" width="4" bestFit="1" customWidth="1"/>
    <col min="4" max="4" width="9" customWidth="1"/>
    <col min="5" max="5" width="37.7109375" style="1" customWidth="1"/>
    <col min="6" max="6" width="16.140625" style="1" customWidth="1"/>
    <col min="7" max="7" width="8.85546875" bestFit="1" customWidth="1"/>
    <col min="8" max="8" width="10.7109375" bestFit="1" customWidth="1"/>
    <col min="9" max="9" width="4" style="3" bestFit="1" customWidth="1"/>
  </cols>
  <sheetData>
    <row r="2" spans="1:9" x14ac:dyDescent="0.25">
      <c r="A2" s="2" t="s">
        <v>0</v>
      </c>
      <c r="B2" s="2" t="s">
        <v>1</v>
      </c>
      <c r="C2" s="2" t="s">
        <v>16</v>
      </c>
      <c r="D2" s="2" t="s">
        <v>2</v>
      </c>
      <c r="E2" s="2" t="s">
        <v>5</v>
      </c>
      <c r="F2" s="2" t="s">
        <v>9</v>
      </c>
      <c r="G2" s="2" t="s">
        <v>3</v>
      </c>
      <c r="H2" s="2" t="s">
        <v>4</v>
      </c>
      <c r="I2" s="4" t="s">
        <v>23</v>
      </c>
    </row>
    <row r="3" spans="1:9" x14ac:dyDescent="0.25">
      <c r="A3" s="11">
        <v>1</v>
      </c>
      <c r="B3" s="11">
        <v>1</v>
      </c>
      <c r="C3" s="11">
        <v>1</v>
      </c>
      <c r="D3" s="11" t="str">
        <f t="shared" ref="D3:D34" si="0">_xlfn.CONCAT("ID.",A3,".",B3,".",C3)</f>
        <v>ID.1.1.1</v>
      </c>
      <c r="E3" s="12" t="s">
        <v>6</v>
      </c>
      <c r="F3" s="11" t="s">
        <v>13</v>
      </c>
      <c r="G3" s="11" t="s">
        <v>7</v>
      </c>
      <c r="H3" s="11" t="s">
        <v>8</v>
      </c>
      <c r="I3" s="11"/>
    </row>
    <row r="4" spans="1:9" x14ac:dyDescent="0.25">
      <c r="A4" s="11">
        <v>1</v>
      </c>
      <c r="B4" s="11">
        <v>1</v>
      </c>
      <c r="C4" s="11">
        <v>2</v>
      </c>
      <c r="D4" s="11" t="str">
        <f t="shared" si="0"/>
        <v>ID.1.1.2</v>
      </c>
      <c r="E4" s="12" t="s">
        <v>11</v>
      </c>
      <c r="F4" s="11" t="s">
        <v>13</v>
      </c>
      <c r="G4" s="11" t="s">
        <v>10</v>
      </c>
      <c r="H4" s="11" t="s">
        <v>12</v>
      </c>
      <c r="I4" s="11"/>
    </row>
    <row r="5" spans="1:9" x14ac:dyDescent="0.25">
      <c r="A5" s="11">
        <v>1</v>
      </c>
      <c r="B5" s="11">
        <v>2</v>
      </c>
      <c r="C5" s="11">
        <v>1</v>
      </c>
      <c r="D5" s="11" t="str">
        <f t="shared" si="0"/>
        <v>ID.1.2.1</v>
      </c>
      <c r="E5" s="12" t="s">
        <v>17</v>
      </c>
      <c r="F5" s="11" t="s">
        <v>13</v>
      </c>
      <c r="G5" s="11" t="s">
        <v>7</v>
      </c>
      <c r="H5" s="11" t="s">
        <v>12</v>
      </c>
      <c r="I5" s="11"/>
    </row>
    <row r="6" spans="1:9" x14ac:dyDescent="0.25">
      <c r="A6" s="11">
        <v>1</v>
      </c>
      <c r="B6" s="11">
        <v>2</v>
      </c>
      <c r="C6" s="11">
        <v>2</v>
      </c>
      <c r="D6" s="11" t="str">
        <f t="shared" si="0"/>
        <v>ID.1.2.2</v>
      </c>
      <c r="E6" s="12" t="s">
        <v>18</v>
      </c>
      <c r="F6" s="11" t="s">
        <v>13</v>
      </c>
      <c r="G6" s="11" t="s">
        <v>10</v>
      </c>
      <c r="H6" s="11" t="s">
        <v>8</v>
      </c>
      <c r="I6" s="11"/>
    </row>
    <row r="7" spans="1:9" x14ac:dyDescent="0.25">
      <c r="A7" s="11">
        <v>1</v>
      </c>
      <c r="B7" s="11">
        <v>3</v>
      </c>
      <c r="C7" s="11">
        <v>1</v>
      </c>
      <c r="D7" s="11" t="str">
        <f t="shared" si="0"/>
        <v>ID.1.3.1</v>
      </c>
      <c r="E7" s="12" t="s">
        <v>20</v>
      </c>
      <c r="F7" s="11" t="s">
        <v>13</v>
      </c>
      <c r="G7" s="11" t="s">
        <v>7</v>
      </c>
      <c r="H7" s="11" t="s">
        <v>8</v>
      </c>
      <c r="I7" s="11"/>
    </row>
    <row r="8" spans="1:9" x14ac:dyDescent="0.25">
      <c r="A8" s="11">
        <v>1</v>
      </c>
      <c r="B8" s="11">
        <v>3</v>
      </c>
      <c r="C8" s="11">
        <v>2</v>
      </c>
      <c r="D8" s="11" t="str">
        <f t="shared" si="0"/>
        <v>ID.1.3.2</v>
      </c>
      <c r="E8" s="12" t="s">
        <v>21</v>
      </c>
      <c r="F8" s="11" t="s">
        <v>13</v>
      </c>
      <c r="G8" s="11" t="s">
        <v>10</v>
      </c>
      <c r="H8" s="11" t="s">
        <v>12</v>
      </c>
      <c r="I8" s="11"/>
    </row>
    <row r="9" spans="1:9" x14ac:dyDescent="0.25">
      <c r="A9" s="37">
        <v>2</v>
      </c>
      <c r="B9" s="37">
        <v>1</v>
      </c>
      <c r="C9" s="37">
        <v>1</v>
      </c>
      <c r="D9" s="37" t="str">
        <f t="shared" si="0"/>
        <v>ID.2.1.1</v>
      </c>
      <c r="E9" s="38" t="s">
        <v>24</v>
      </c>
      <c r="F9" s="37" t="s">
        <v>13</v>
      </c>
      <c r="G9" s="37" t="s">
        <v>10</v>
      </c>
      <c r="H9" s="37" t="s">
        <v>8</v>
      </c>
      <c r="I9" s="37"/>
    </row>
    <row r="10" spans="1:9" x14ac:dyDescent="0.25">
      <c r="A10" s="37">
        <v>2</v>
      </c>
      <c r="B10" s="37">
        <v>1</v>
      </c>
      <c r="C10" s="37">
        <v>2</v>
      </c>
      <c r="D10" s="37" t="str">
        <f t="shared" si="0"/>
        <v>ID.2.1.2</v>
      </c>
      <c r="E10" s="38" t="s">
        <v>25</v>
      </c>
      <c r="F10" s="37" t="s">
        <v>13</v>
      </c>
      <c r="G10" s="37" t="s">
        <v>10</v>
      </c>
      <c r="H10" s="37" t="s">
        <v>8</v>
      </c>
      <c r="I10" s="37"/>
    </row>
    <row r="11" spans="1:9" x14ac:dyDescent="0.25">
      <c r="A11" s="37">
        <v>2</v>
      </c>
      <c r="B11" s="37">
        <v>1</v>
      </c>
      <c r="C11" s="37">
        <v>3</v>
      </c>
      <c r="D11" s="37" t="str">
        <f t="shared" si="0"/>
        <v>ID.2.1.3</v>
      </c>
      <c r="E11" s="38" t="s">
        <v>26</v>
      </c>
      <c r="F11" s="37" t="s">
        <v>13</v>
      </c>
      <c r="G11" s="37" t="s">
        <v>10</v>
      </c>
      <c r="H11" s="37" t="s">
        <v>12</v>
      </c>
      <c r="I11" s="37"/>
    </row>
    <row r="12" spans="1:9" x14ac:dyDescent="0.25">
      <c r="A12" s="37">
        <v>2</v>
      </c>
      <c r="B12" s="37">
        <v>1</v>
      </c>
      <c r="C12" s="37">
        <v>4</v>
      </c>
      <c r="D12" s="37" t="str">
        <f t="shared" si="0"/>
        <v>ID.2.1.4</v>
      </c>
      <c r="E12" s="38" t="s">
        <v>27</v>
      </c>
      <c r="F12" s="37" t="s">
        <v>13</v>
      </c>
      <c r="G12" s="37" t="s">
        <v>10</v>
      </c>
      <c r="H12" s="37" t="s">
        <v>12</v>
      </c>
      <c r="I12" s="37"/>
    </row>
    <row r="13" spans="1:9" x14ac:dyDescent="0.25">
      <c r="A13" s="37">
        <v>2</v>
      </c>
      <c r="B13" s="37">
        <v>2</v>
      </c>
      <c r="C13" s="37">
        <v>1</v>
      </c>
      <c r="D13" s="37" t="str">
        <f t="shared" si="0"/>
        <v>ID.2.2.1</v>
      </c>
      <c r="E13" s="38" t="s">
        <v>39</v>
      </c>
      <c r="F13" s="37" t="s">
        <v>13</v>
      </c>
      <c r="G13" s="37" t="s">
        <v>10</v>
      </c>
      <c r="H13" s="37" t="s">
        <v>8</v>
      </c>
      <c r="I13" s="37"/>
    </row>
    <row r="14" spans="1:9" x14ac:dyDescent="0.25">
      <c r="A14" s="37">
        <v>2</v>
      </c>
      <c r="B14" s="37">
        <v>2</v>
      </c>
      <c r="C14" s="37">
        <v>2</v>
      </c>
      <c r="D14" s="37" t="str">
        <f t="shared" si="0"/>
        <v>ID.2.2.2</v>
      </c>
      <c r="E14" s="38" t="s">
        <v>40</v>
      </c>
      <c r="F14" s="37" t="s">
        <v>13</v>
      </c>
      <c r="G14" s="37" t="s">
        <v>7</v>
      </c>
      <c r="H14" s="37" t="s">
        <v>8</v>
      </c>
      <c r="I14" s="37"/>
    </row>
    <row r="15" spans="1:9" x14ac:dyDescent="0.25">
      <c r="A15" s="37">
        <v>2</v>
      </c>
      <c r="B15" s="37">
        <v>2</v>
      </c>
      <c r="C15" s="37">
        <v>3</v>
      </c>
      <c r="D15" s="37" t="str">
        <f t="shared" si="0"/>
        <v>ID.2.2.3</v>
      </c>
      <c r="E15" s="38" t="s">
        <v>41</v>
      </c>
      <c r="F15" s="37" t="s">
        <v>13</v>
      </c>
      <c r="G15" s="37" t="s">
        <v>7</v>
      </c>
      <c r="H15" s="37" t="s">
        <v>8</v>
      </c>
      <c r="I15" s="37"/>
    </row>
    <row r="16" spans="1:9" x14ac:dyDescent="0.25">
      <c r="A16" s="37">
        <v>2</v>
      </c>
      <c r="B16" s="37">
        <v>2</v>
      </c>
      <c r="C16" s="37">
        <v>4</v>
      </c>
      <c r="D16" s="37" t="str">
        <f t="shared" si="0"/>
        <v>ID.2.2.4</v>
      </c>
      <c r="E16" s="38" t="s">
        <v>42</v>
      </c>
      <c r="F16" s="37" t="s">
        <v>13</v>
      </c>
      <c r="G16" s="37" t="s">
        <v>7</v>
      </c>
      <c r="H16" s="37" t="s">
        <v>12</v>
      </c>
      <c r="I16" s="37"/>
    </row>
    <row r="17" spans="1:9" x14ac:dyDescent="0.25">
      <c r="A17" s="7">
        <v>3</v>
      </c>
      <c r="B17" s="7">
        <v>1</v>
      </c>
      <c r="C17" s="7">
        <v>1</v>
      </c>
      <c r="D17" s="7" t="str">
        <f t="shared" si="0"/>
        <v>ID.3.1.1</v>
      </c>
      <c r="E17" s="8" t="s">
        <v>50</v>
      </c>
      <c r="F17" s="7" t="s">
        <v>13</v>
      </c>
      <c r="G17" s="7" t="s">
        <v>7</v>
      </c>
      <c r="H17" s="7" t="s">
        <v>8</v>
      </c>
      <c r="I17" s="7"/>
    </row>
    <row r="18" spans="1:9" x14ac:dyDescent="0.25">
      <c r="A18" s="7">
        <v>3</v>
      </c>
      <c r="B18" s="7">
        <v>1</v>
      </c>
      <c r="C18" s="7">
        <v>2</v>
      </c>
      <c r="D18" s="7" t="str">
        <f t="shared" si="0"/>
        <v>ID.3.1.2</v>
      </c>
      <c r="E18" s="8" t="s">
        <v>51</v>
      </c>
      <c r="F18" s="7" t="s">
        <v>13</v>
      </c>
      <c r="G18" s="7" t="s">
        <v>10</v>
      </c>
      <c r="H18" s="7" t="s">
        <v>8</v>
      </c>
      <c r="I18" s="7"/>
    </row>
    <row r="19" spans="1:9" x14ac:dyDescent="0.25">
      <c r="A19" s="7">
        <v>3</v>
      </c>
      <c r="B19" s="7">
        <v>2</v>
      </c>
      <c r="C19" s="7">
        <v>1</v>
      </c>
      <c r="D19" s="7" t="str">
        <f t="shared" si="0"/>
        <v>ID.3.2.1</v>
      </c>
      <c r="E19" s="8" t="s">
        <v>54</v>
      </c>
      <c r="F19" s="7" t="s">
        <v>13</v>
      </c>
      <c r="G19" s="7" t="s">
        <v>7</v>
      </c>
      <c r="H19" s="7" t="s">
        <v>8</v>
      </c>
      <c r="I19" s="7"/>
    </row>
    <row r="20" spans="1:9" x14ac:dyDescent="0.25">
      <c r="A20" s="7">
        <v>3</v>
      </c>
      <c r="B20" s="7">
        <v>2</v>
      </c>
      <c r="C20" s="7">
        <v>2</v>
      </c>
      <c r="D20" s="7" t="str">
        <f t="shared" si="0"/>
        <v>ID.3.2.2</v>
      </c>
      <c r="E20" s="8" t="s">
        <v>55</v>
      </c>
      <c r="F20" s="7" t="s">
        <v>13</v>
      </c>
      <c r="G20" s="7" t="s">
        <v>7</v>
      </c>
      <c r="H20" s="7" t="s">
        <v>8</v>
      </c>
      <c r="I20" s="7"/>
    </row>
    <row r="21" spans="1:9" x14ac:dyDescent="0.25">
      <c r="A21" s="7">
        <v>3</v>
      </c>
      <c r="B21" s="7">
        <v>2</v>
      </c>
      <c r="C21" s="7">
        <v>3</v>
      </c>
      <c r="D21" s="7" t="str">
        <f t="shared" si="0"/>
        <v>ID.3.2.3</v>
      </c>
      <c r="E21" s="8" t="s">
        <v>56</v>
      </c>
      <c r="F21" s="7" t="s">
        <v>13</v>
      </c>
      <c r="G21" s="7" t="s">
        <v>10</v>
      </c>
      <c r="H21" s="7" t="s">
        <v>8</v>
      </c>
      <c r="I21" s="7"/>
    </row>
    <row r="22" spans="1:9" x14ac:dyDescent="0.25">
      <c r="A22" s="7">
        <v>3</v>
      </c>
      <c r="B22" s="7">
        <v>2</v>
      </c>
      <c r="C22" s="7">
        <v>4</v>
      </c>
      <c r="D22" s="7" t="str">
        <f t="shared" si="0"/>
        <v>ID.3.2.4</v>
      </c>
      <c r="E22" s="8" t="s">
        <v>57</v>
      </c>
      <c r="F22" s="7" t="s">
        <v>13</v>
      </c>
      <c r="G22" s="7" t="s">
        <v>7</v>
      </c>
      <c r="H22" s="7" t="s">
        <v>8</v>
      </c>
      <c r="I22" s="7"/>
    </row>
    <row r="23" spans="1:9" x14ac:dyDescent="0.25">
      <c r="A23" s="7">
        <v>3</v>
      </c>
      <c r="B23" s="7">
        <v>2</v>
      </c>
      <c r="C23" s="7">
        <v>5</v>
      </c>
      <c r="D23" s="7" t="str">
        <f t="shared" si="0"/>
        <v>ID.3.2.5</v>
      </c>
      <c r="E23" s="8" t="s">
        <v>58</v>
      </c>
      <c r="F23" s="7" t="s">
        <v>13</v>
      </c>
      <c r="G23" s="7" t="s">
        <v>10</v>
      </c>
      <c r="H23" s="7" t="s">
        <v>8</v>
      </c>
      <c r="I23" s="7"/>
    </row>
    <row r="24" spans="1:9" x14ac:dyDescent="0.25">
      <c r="A24" s="7">
        <v>3</v>
      </c>
      <c r="B24" s="7">
        <v>2</v>
      </c>
      <c r="C24" s="7">
        <v>6</v>
      </c>
      <c r="D24" s="7" t="str">
        <f t="shared" si="0"/>
        <v>ID.3.2.6</v>
      </c>
      <c r="E24" s="8" t="s">
        <v>59</v>
      </c>
      <c r="F24" s="7" t="s">
        <v>13</v>
      </c>
      <c r="G24" s="7" t="s">
        <v>7</v>
      </c>
      <c r="H24" s="7" t="s">
        <v>8</v>
      </c>
      <c r="I24" s="7"/>
    </row>
    <row r="25" spans="1:9" x14ac:dyDescent="0.25">
      <c r="A25" s="7">
        <v>3</v>
      </c>
      <c r="B25" s="7">
        <v>2</v>
      </c>
      <c r="C25" s="7">
        <v>7</v>
      </c>
      <c r="D25" s="7" t="str">
        <f t="shared" si="0"/>
        <v>ID.3.2.7</v>
      </c>
      <c r="E25" s="8" t="s">
        <v>60</v>
      </c>
      <c r="F25" s="7" t="s">
        <v>13</v>
      </c>
      <c r="G25" s="7" t="s">
        <v>7</v>
      </c>
      <c r="H25" s="7" t="s">
        <v>8</v>
      </c>
      <c r="I25" s="7"/>
    </row>
    <row r="26" spans="1:9" x14ac:dyDescent="0.25">
      <c r="A26" s="7">
        <v>3</v>
      </c>
      <c r="B26" s="7">
        <v>2</v>
      </c>
      <c r="C26" s="7">
        <v>8</v>
      </c>
      <c r="D26" s="7" t="str">
        <f t="shared" si="0"/>
        <v>ID.3.2.8</v>
      </c>
      <c r="E26" s="8" t="s">
        <v>61</v>
      </c>
      <c r="F26" s="7" t="s">
        <v>13</v>
      </c>
      <c r="G26" s="7" t="s">
        <v>7</v>
      </c>
      <c r="H26" s="7" t="s">
        <v>12</v>
      </c>
      <c r="I26" s="7"/>
    </row>
    <row r="27" spans="1:9" x14ac:dyDescent="0.25">
      <c r="A27" s="7">
        <v>3</v>
      </c>
      <c r="B27" s="7">
        <v>2</v>
      </c>
      <c r="C27" s="7">
        <v>9</v>
      </c>
      <c r="D27" s="7" t="str">
        <f t="shared" si="0"/>
        <v>ID.3.2.9</v>
      </c>
      <c r="E27" s="8" t="s">
        <v>62</v>
      </c>
      <c r="F27" s="7" t="s">
        <v>13</v>
      </c>
      <c r="G27" s="7" t="s">
        <v>7</v>
      </c>
      <c r="H27" s="7" t="s">
        <v>8</v>
      </c>
      <c r="I27" s="7"/>
    </row>
    <row r="28" spans="1:9" x14ac:dyDescent="0.25">
      <c r="A28" s="7">
        <v>3</v>
      </c>
      <c r="B28" s="7">
        <v>2</v>
      </c>
      <c r="C28" s="7">
        <v>10</v>
      </c>
      <c r="D28" s="7" t="str">
        <f t="shared" si="0"/>
        <v>ID.3.2.10</v>
      </c>
      <c r="E28" s="8" t="s">
        <v>63</v>
      </c>
      <c r="F28" s="7" t="s">
        <v>13</v>
      </c>
      <c r="G28" s="7" t="s">
        <v>10</v>
      </c>
      <c r="H28" s="7" t="s">
        <v>8</v>
      </c>
      <c r="I28" s="7"/>
    </row>
    <row r="29" spans="1:9" x14ac:dyDescent="0.25">
      <c r="A29" s="7">
        <v>3</v>
      </c>
      <c r="B29" s="7">
        <v>3</v>
      </c>
      <c r="C29" s="7">
        <v>1</v>
      </c>
      <c r="D29" s="7" t="str">
        <f t="shared" si="0"/>
        <v>ID.3.3.1</v>
      </c>
      <c r="E29" s="8" t="s">
        <v>70</v>
      </c>
      <c r="F29" s="7" t="s">
        <v>13</v>
      </c>
      <c r="G29" s="7" t="s">
        <v>7</v>
      </c>
      <c r="H29" s="7" t="s">
        <v>8</v>
      </c>
      <c r="I29" s="7"/>
    </row>
    <row r="30" spans="1:9" x14ac:dyDescent="0.25">
      <c r="A30" s="7">
        <v>3</v>
      </c>
      <c r="B30" s="7">
        <v>3</v>
      </c>
      <c r="C30" s="7">
        <v>2</v>
      </c>
      <c r="D30" s="7" t="str">
        <f t="shared" si="0"/>
        <v>ID.3.3.2</v>
      </c>
      <c r="E30" s="8" t="s">
        <v>71</v>
      </c>
      <c r="F30" s="7" t="s">
        <v>13</v>
      </c>
      <c r="G30" s="7" t="s">
        <v>7</v>
      </c>
      <c r="H30" s="7" t="s">
        <v>8</v>
      </c>
      <c r="I30" s="7"/>
    </row>
    <row r="31" spans="1:9" x14ac:dyDescent="0.25">
      <c r="A31" s="7">
        <v>3</v>
      </c>
      <c r="B31" s="7">
        <v>3</v>
      </c>
      <c r="C31" s="7">
        <v>3</v>
      </c>
      <c r="D31" s="7" t="str">
        <f t="shared" si="0"/>
        <v>ID.3.3.3</v>
      </c>
      <c r="E31" s="8" t="s">
        <v>72</v>
      </c>
      <c r="F31" s="7" t="s">
        <v>13</v>
      </c>
      <c r="G31" s="7" t="s">
        <v>10</v>
      </c>
      <c r="H31" s="7" t="s">
        <v>8</v>
      </c>
      <c r="I31" s="7"/>
    </row>
    <row r="32" spans="1:9" x14ac:dyDescent="0.25">
      <c r="A32" s="7">
        <v>3</v>
      </c>
      <c r="B32" s="7">
        <v>4</v>
      </c>
      <c r="C32" s="7">
        <v>1</v>
      </c>
      <c r="D32" s="7" t="str">
        <f t="shared" si="0"/>
        <v>ID.3.4.1</v>
      </c>
      <c r="E32" s="8" t="s">
        <v>78</v>
      </c>
      <c r="F32" s="7" t="s">
        <v>13</v>
      </c>
      <c r="G32" s="7" t="s">
        <v>7</v>
      </c>
      <c r="H32" s="7" t="s">
        <v>8</v>
      </c>
      <c r="I32" s="7"/>
    </row>
    <row r="33" spans="1:9" x14ac:dyDescent="0.25">
      <c r="A33" s="7">
        <v>3</v>
      </c>
      <c r="B33" s="7">
        <v>4</v>
      </c>
      <c r="C33" s="7">
        <v>2</v>
      </c>
      <c r="D33" s="7" t="str">
        <f t="shared" si="0"/>
        <v>ID.3.4.2</v>
      </c>
      <c r="E33" s="8" t="s">
        <v>79</v>
      </c>
      <c r="F33" s="7" t="s">
        <v>13</v>
      </c>
      <c r="G33" s="7" t="s">
        <v>7</v>
      </c>
      <c r="H33" s="7" t="s">
        <v>8</v>
      </c>
      <c r="I33" s="7"/>
    </row>
    <row r="34" spans="1:9" x14ac:dyDescent="0.25">
      <c r="A34" s="7">
        <v>3</v>
      </c>
      <c r="B34" s="7">
        <v>4</v>
      </c>
      <c r="C34" s="7">
        <v>3</v>
      </c>
      <c r="D34" s="7" t="str">
        <f t="shared" si="0"/>
        <v>ID.3.4.3</v>
      </c>
      <c r="E34" s="8" t="s">
        <v>80</v>
      </c>
      <c r="F34" s="7" t="s">
        <v>13</v>
      </c>
      <c r="G34" s="7" t="s">
        <v>7</v>
      </c>
      <c r="H34" s="7" t="s">
        <v>12</v>
      </c>
      <c r="I34" s="7"/>
    </row>
    <row r="35" spans="1:9" x14ac:dyDescent="0.25">
      <c r="A35" s="7">
        <v>3</v>
      </c>
      <c r="B35" s="7">
        <v>4</v>
      </c>
      <c r="C35" s="7">
        <v>4</v>
      </c>
      <c r="D35" s="7" t="str">
        <f t="shared" ref="D35:D66" si="1">_xlfn.CONCAT("ID.",A35,".",B35,".",C35)</f>
        <v>ID.3.4.4</v>
      </c>
      <c r="E35" s="8" t="s">
        <v>81</v>
      </c>
      <c r="F35" s="7" t="s">
        <v>13</v>
      </c>
      <c r="G35" s="7" t="s">
        <v>10</v>
      </c>
      <c r="H35" s="7" t="s">
        <v>8</v>
      </c>
      <c r="I35" s="7"/>
    </row>
    <row r="36" spans="1:9" x14ac:dyDescent="0.25">
      <c r="A36" s="7">
        <v>3</v>
      </c>
      <c r="B36" s="7">
        <v>4</v>
      </c>
      <c r="C36" s="7">
        <v>5</v>
      </c>
      <c r="D36" s="7" t="str">
        <f t="shared" si="1"/>
        <v>ID.3.4.5</v>
      </c>
      <c r="E36" s="8" t="s">
        <v>82</v>
      </c>
      <c r="F36" s="7" t="s">
        <v>13</v>
      </c>
      <c r="G36" s="7" t="s">
        <v>7</v>
      </c>
      <c r="H36" s="7" t="s">
        <v>8</v>
      </c>
      <c r="I36" s="7"/>
    </row>
    <row r="37" spans="1:9" x14ac:dyDescent="0.25">
      <c r="A37" s="9">
        <v>4</v>
      </c>
      <c r="B37" s="9">
        <v>1</v>
      </c>
      <c r="C37" s="9">
        <v>1</v>
      </c>
      <c r="D37" s="9" t="str">
        <f t="shared" si="1"/>
        <v>ID.4.1.1</v>
      </c>
      <c r="E37" s="10" t="s">
        <v>84</v>
      </c>
      <c r="F37" s="9" t="s">
        <v>13</v>
      </c>
      <c r="G37" s="9" t="s">
        <v>10</v>
      </c>
      <c r="H37" s="9" t="s">
        <v>8</v>
      </c>
      <c r="I37" s="9"/>
    </row>
    <row r="38" spans="1:9" x14ac:dyDescent="0.25">
      <c r="A38" s="9">
        <v>4</v>
      </c>
      <c r="B38" s="9">
        <v>1</v>
      </c>
      <c r="C38" s="9">
        <v>2</v>
      </c>
      <c r="D38" s="9" t="str">
        <f t="shared" si="1"/>
        <v>ID.4.1.2</v>
      </c>
      <c r="E38" s="10" t="s">
        <v>85</v>
      </c>
      <c r="F38" s="9" t="s">
        <v>13</v>
      </c>
      <c r="G38" s="9" t="s">
        <v>7</v>
      </c>
      <c r="H38" s="9" t="s">
        <v>12</v>
      </c>
      <c r="I38" s="9"/>
    </row>
    <row r="39" spans="1:9" x14ac:dyDescent="0.25">
      <c r="A39" s="9">
        <v>4</v>
      </c>
      <c r="B39" s="9">
        <v>1</v>
      </c>
      <c r="C39" s="9">
        <v>3</v>
      </c>
      <c r="D39" s="9" t="str">
        <f t="shared" si="1"/>
        <v>ID.4.1.3</v>
      </c>
      <c r="E39" s="10" t="s">
        <v>86</v>
      </c>
      <c r="F39" s="9" t="s">
        <v>13</v>
      </c>
      <c r="G39" s="9" t="s">
        <v>10</v>
      </c>
      <c r="H39" s="9" t="s">
        <v>8</v>
      </c>
      <c r="I39" s="9"/>
    </row>
    <row r="40" spans="1:9" x14ac:dyDescent="0.25">
      <c r="A40" s="9">
        <v>4</v>
      </c>
      <c r="B40" s="9">
        <v>2</v>
      </c>
      <c r="C40" s="9">
        <v>1</v>
      </c>
      <c r="D40" s="9" t="str">
        <f t="shared" si="1"/>
        <v>ID.4.2.1</v>
      </c>
      <c r="E40" s="10" t="s">
        <v>92</v>
      </c>
      <c r="F40" s="9" t="s">
        <v>13</v>
      </c>
      <c r="G40" s="9" t="s">
        <v>7</v>
      </c>
      <c r="H40" s="9" t="s">
        <v>8</v>
      </c>
      <c r="I40" s="9"/>
    </row>
    <row r="41" spans="1:9" x14ac:dyDescent="0.25">
      <c r="A41" s="9">
        <v>4</v>
      </c>
      <c r="B41" s="9">
        <v>3</v>
      </c>
      <c r="C41" s="9">
        <v>1</v>
      </c>
      <c r="D41" s="9" t="str">
        <f t="shared" si="1"/>
        <v>ID.4.3.1</v>
      </c>
      <c r="E41" s="10" t="s">
        <v>89</v>
      </c>
      <c r="F41" s="9" t="s">
        <v>13</v>
      </c>
      <c r="G41" s="9" t="s">
        <v>7</v>
      </c>
      <c r="H41" s="9" t="s">
        <v>8</v>
      </c>
      <c r="I41" s="9"/>
    </row>
    <row r="42" spans="1:9" x14ac:dyDescent="0.25">
      <c r="A42" s="9">
        <v>4</v>
      </c>
      <c r="B42" s="9">
        <v>3</v>
      </c>
      <c r="C42" s="9">
        <v>2</v>
      </c>
      <c r="D42" s="9" t="str">
        <f t="shared" si="1"/>
        <v>ID.4.3.2</v>
      </c>
      <c r="E42" s="10" t="s">
        <v>90</v>
      </c>
      <c r="F42" s="9" t="s">
        <v>13</v>
      </c>
      <c r="G42" s="9" t="s">
        <v>7</v>
      </c>
      <c r="H42" s="9" t="s">
        <v>12</v>
      </c>
      <c r="I42" s="9"/>
    </row>
    <row r="43" spans="1:9" x14ac:dyDescent="0.25">
      <c r="A43" s="9">
        <v>4</v>
      </c>
      <c r="B43" s="9">
        <v>3</v>
      </c>
      <c r="C43" s="9">
        <v>3</v>
      </c>
      <c r="D43" s="9" t="str">
        <f t="shared" si="1"/>
        <v>ID.4.3.3</v>
      </c>
      <c r="E43" s="10" t="s">
        <v>91</v>
      </c>
      <c r="F43" s="9" t="s">
        <v>13</v>
      </c>
      <c r="G43" s="9" t="s">
        <v>7</v>
      </c>
      <c r="H43" s="9" t="s">
        <v>8</v>
      </c>
      <c r="I43" s="9"/>
    </row>
    <row r="44" spans="1:9" x14ac:dyDescent="0.25">
      <c r="A44" s="11">
        <v>1</v>
      </c>
      <c r="B44" s="11">
        <v>1</v>
      </c>
      <c r="C44" s="11">
        <v>3</v>
      </c>
      <c r="D44" s="11" t="str">
        <f t="shared" si="1"/>
        <v>ID.1.1.3</v>
      </c>
      <c r="E44" s="12" t="s">
        <v>14</v>
      </c>
      <c r="F44" s="11" t="s">
        <v>15</v>
      </c>
      <c r="G44" s="11" t="s">
        <v>10</v>
      </c>
      <c r="H44" s="11" t="s">
        <v>12</v>
      </c>
      <c r="I44" s="11" t="s">
        <v>33</v>
      </c>
    </row>
    <row r="45" spans="1:9" x14ac:dyDescent="0.25">
      <c r="A45" s="11">
        <v>1</v>
      </c>
      <c r="B45" s="11">
        <v>2</v>
      </c>
      <c r="C45" s="11">
        <v>3</v>
      </c>
      <c r="D45" s="11" t="str">
        <f t="shared" si="1"/>
        <v>ID.1.2.3</v>
      </c>
      <c r="E45" s="12" t="s">
        <v>19</v>
      </c>
      <c r="F45" s="11" t="s">
        <v>15</v>
      </c>
      <c r="G45" s="11" t="s">
        <v>10</v>
      </c>
      <c r="H45" s="11" t="s">
        <v>12</v>
      </c>
      <c r="I45" s="11" t="s">
        <v>33</v>
      </c>
    </row>
    <row r="46" spans="1:9" x14ac:dyDescent="0.25">
      <c r="A46" s="11">
        <v>1</v>
      </c>
      <c r="B46" s="11">
        <v>3</v>
      </c>
      <c r="C46" s="11">
        <v>3</v>
      </c>
      <c r="D46" s="11" t="str">
        <f t="shared" si="1"/>
        <v>ID.1.3.3</v>
      </c>
      <c r="E46" s="12" t="s">
        <v>22</v>
      </c>
      <c r="F46" s="11" t="s">
        <v>15</v>
      </c>
      <c r="G46" s="11" t="s">
        <v>7</v>
      </c>
      <c r="H46" s="11" t="s">
        <v>12</v>
      </c>
      <c r="I46" s="11" t="s">
        <v>33</v>
      </c>
    </row>
    <row r="47" spans="1:9" x14ac:dyDescent="0.25">
      <c r="A47" s="37">
        <v>2</v>
      </c>
      <c r="B47" s="37">
        <v>1</v>
      </c>
      <c r="C47" s="37">
        <v>5</v>
      </c>
      <c r="D47" s="37" t="str">
        <f t="shared" si="1"/>
        <v>ID.2.1.5</v>
      </c>
      <c r="E47" s="38" t="s">
        <v>28</v>
      </c>
      <c r="F47" s="37" t="s">
        <v>15</v>
      </c>
      <c r="G47" s="37" t="s">
        <v>10</v>
      </c>
      <c r="H47" s="37" t="s">
        <v>12</v>
      </c>
      <c r="I47" s="37"/>
    </row>
    <row r="48" spans="1:9" x14ac:dyDescent="0.25">
      <c r="A48" s="37">
        <v>2</v>
      </c>
      <c r="B48" s="37">
        <v>1</v>
      </c>
      <c r="C48" s="37">
        <v>6</v>
      </c>
      <c r="D48" s="37" t="str">
        <f t="shared" si="1"/>
        <v>ID.2.1.6</v>
      </c>
      <c r="E48" s="38" t="s">
        <v>29</v>
      </c>
      <c r="F48" s="37" t="s">
        <v>15</v>
      </c>
      <c r="G48" s="37" t="s">
        <v>10</v>
      </c>
      <c r="H48" s="37" t="s">
        <v>12</v>
      </c>
      <c r="I48" s="37"/>
    </row>
    <row r="49" spans="1:9" x14ac:dyDescent="0.25">
      <c r="A49" s="37">
        <v>2</v>
      </c>
      <c r="B49" s="37">
        <v>1</v>
      </c>
      <c r="C49" s="37">
        <v>7</v>
      </c>
      <c r="D49" s="37" t="str">
        <f t="shared" si="1"/>
        <v>ID.2.1.7</v>
      </c>
      <c r="E49" s="38" t="s">
        <v>30</v>
      </c>
      <c r="F49" s="37" t="s">
        <v>15</v>
      </c>
      <c r="G49" s="37" t="s">
        <v>10</v>
      </c>
      <c r="H49" s="37" t="s">
        <v>12</v>
      </c>
      <c r="I49" s="37"/>
    </row>
    <row r="50" spans="1:9" x14ac:dyDescent="0.25">
      <c r="A50" s="37">
        <v>2</v>
      </c>
      <c r="B50" s="37">
        <v>1</v>
      </c>
      <c r="C50" s="37">
        <v>8</v>
      </c>
      <c r="D50" s="37" t="str">
        <f t="shared" si="1"/>
        <v>ID.2.1.8</v>
      </c>
      <c r="E50" s="38" t="s">
        <v>31</v>
      </c>
      <c r="F50" s="37" t="s">
        <v>15</v>
      </c>
      <c r="G50" s="37" t="s">
        <v>10</v>
      </c>
      <c r="H50" s="37" t="s">
        <v>12</v>
      </c>
      <c r="I50" s="37"/>
    </row>
    <row r="51" spans="1:9" x14ac:dyDescent="0.25">
      <c r="A51" s="37">
        <v>2</v>
      </c>
      <c r="B51" s="37">
        <v>1</v>
      </c>
      <c r="C51" s="37">
        <v>9</v>
      </c>
      <c r="D51" s="37" t="str">
        <f t="shared" si="1"/>
        <v>ID.2.1.9</v>
      </c>
      <c r="E51" s="38" t="s">
        <v>32</v>
      </c>
      <c r="F51" s="37" t="s">
        <v>15</v>
      </c>
      <c r="G51" s="37" t="s">
        <v>10</v>
      </c>
      <c r="H51" s="37" t="s">
        <v>12</v>
      </c>
      <c r="I51" s="37"/>
    </row>
    <row r="52" spans="1:9" x14ac:dyDescent="0.25">
      <c r="A52" s="37">
        <v>2</v>
      </c>
      <c r="B52" s="37">
        <v>1</v>
      </c>
      <c r="C52" s="37">
        <v>10</v>
      </c>
      <c r="D52" s="37" t="str">
        <f t="shared" si="1"/>
        <v>ID.2.1.10</v>
      </c>
      <c r="E52" s="38" t="s">
        <v>34</v>
      </c>
      <c r="F52" s="37" t="s">
        <v>15</v>
      </c>
      <c r="G52" s="37" t="s">
        <v>10</v>
      </c>
      <c r="H52" s="37" t="s">
        <v>12</v>
      </c>
      <c r="I52" s="37" t="s">
        <v>33</v>
      </c>
    </row>
    <row r="53" spans="1:9" x14ac:dyDescent="0.25">
      <c r="A53" s="37">
        <v>2</v>
      </c>
      <c r="B53" s="37">
        <v>1</v>
      </c>
      <c r="C53" s="37">
        <v>11</v>
      </c>
      <c r="D53" s="37" t="str">
        <f t="shared" si="1"/>
        <v>ID.2.1.11</v>
      </c>
      <c r="E53" s="38" t="s">
        <v>35</v>
      </c>
      <c r="F53" s="37" t="s">
        <v>15</v>
      </c>
      <c r="G53" s="37" t="s">
        <v>10</v>
      </c>
      <c r="H53" s="37" t="s">
        <v>12</v>
      </c>
      <c r="I53" s="37" t="s">
        <v>33</v>
      </c>
    </row>
    <row r="54" spans="1:9" x14ac:dyDescent="0.25">
      <c r="A54" s="37">
        <v>2</v>
      </c>
      <c r="B54" s="37">
        <v>1</v>
      </c>
      <c r="C54" s="37">
        <v>12</v>
      </c>
      <c r="D54" s="37" t="str">
        <f t="shared" si="1"/>
        <v>ID.2.1.12</v>
      </c>
      <c r="E54" s="38" t="s">
        <v>36</v>
      </c>
      <c r="F54" s="37" t="s">
        <v>15</v>
      </c>
      <c r="G54" s="37" t="s">
        <v>10</v>
      </c>
      <c r="H54" s="37" t="s">
        <v>12</v>
      </c>
      <c r="I54" s="37" t="s">
        <v>33</v>
      </c>
    </row>
    <row r="55" spans="1:9" x14ac:dyDescent="0.25">
      <c r="A55" s="37">
        <v>2</v>
      </c>
      <c r="B55" s="37">
        <v>1</v>
      </c>
      <c r="C55" s="37">
        <v>13</v>
      </c>
      <c r="D55" s="37" t="str">
        <f t="shared" si="1"/>
        <v>ID.2.1.13</v>
      </c>
      <c r="E55" s="38" t="s">
        <v>37</v>
      </c>
      <c r="F55" s="37" t="s">
        <v>15</v>
      </c>
      <c r="G55" s="37" t="s">
        <v>7</v>
      </c>
      <c r="H55" s="37" t="s">
        <v>12</v>
      </c>
      <c r="I55" s="37" t="s">
        <v>33</v>
      </c>
    </row>
    <row r="56" spans="1:9" x14ac:dyDescent="0.25">
      <c r="A56" s="37">
        <v>2</v>
      </c>
      <c r="B56" s="37">
        <v>1</v>
      </c>
      <c r="C56" s="37">
        <v>14</v>
      </c>
      <c r="D56" s="37" t="str">
        <f t="shared" si="1"/>
        <v>ID.2.1.14</v>
      </c>
      <c r="E56" s="38" t="s">
        <v>38</v>
      </c>
      <c r="F56" s="37" t="s">
        <v>15</v>
      </c>
      <c r="G56" s="37" t="s">
        <v>10</v>
      </c>
      <c r="H56" s="37" t="s">
        <v>12</v>
      </c>
      <c r="I56" s="37" t="s">
        <v>33</v>
      </c>
    </row>
    <row r="57" spans="1:9" x14ac:dyDescent="0.25">
      <c r="A57" s="37">
        <v>2</v>
      </c>
      <c r="B57" s="37">
        <v>2</v>
      </c>
      <c r="C57" s="37">
        <v>5</v>
      </c>
      <c r="D57" s="37" t="str">
        <f t="shared" si="1"/>
        <v>ID.2.2.5</v>
      </c>
      <c r="E57" s="38" t="s">
        <v>43</v>
      </c>
      <c r="F57" s="37" t="s">
        <v>15</v>
      </c>
      <c r="G57" s="37" t="s">
        <v>7</v>
      </c>
      <c r="H57" s="37" t="s">
        <v>12</v>
      </c>
      <c r="I57" s="37"/>
    </row>
    <row r="58" spans="1:9" x14ac:dyDescent="0.25">
      <c r="A58" s="37">
        <v>2</v>
      </c>
      <c r="B58" s="37">
        <v>2</v>
      </c>
      <c r="C58" s="37">
        <v>6</v>
      </c>
      <c r="D58" s="37" t="str">
        <f t="shared" si="1"/>
        <v>ID.2.2.6</v>
      </c>
      <c r="E58" s="38" t="s">
        <v>44</v>
      </c>
      <c r="F58" s="37" t="s">
        <v>15</v>
      </c>
      <c r="G58" s="37" t="s">
        <v>7</v>
      </c>
      <c r="H58" s="37" t="s">
        <v>12</v>
      </c>
      <c r="I58" s="37"/>
    </row>
    <row r="59" spans="1:9" x14ac:dyDescent="0.25">
      <c r="A59" s="37">
        <v>2</v>
      </c>
      <c r="B59" s="37">
        <v>2</v>
      </c>
      <c r="C59" s="37">
        <v>7</v>
      </c>
      <c r="D59" s="37" t="str">
        <f t="shared" si="1"/>
        <v>ID.2.2.7</v>
      </c>
      <c r="E59" s="38" t="s">
        <v>45</v>
      </c>
      <c r="F59" s="37" t="s">
        <v>15</v>
      </c>
      <c r="G59" s="37" t="s">
        <v>10</v>
      </c>
      <c r="H59" s="37" t="s">
        <v>12</v>
      </c>
      <c r="I59" s="37"/>
    </row>
    <row r="60" spans="1:9" x14ac:dyDescent="0.25">
      <c r="A60" s="37">
        <v>2</v>
      </c>
      <c r="B60" s="37">
        <v>2</v>
      </c>
      <c r="C60" s="37">
        <v>8</v>
      </c>
      <c r="D60" s="37" t="str">
        <f t="shared" si="1"/>
        <v>ID.2.2.8</v>
      </c>
      <c r="E60" s="38" t="s">
        <v>46</v>
      </c>
      <c r="F60" s="37" t="s">
        <v>15</v>
      </c>
      <c r="G60" s="37" t="s">
        <v>10</v>
      </c>
      <c r="H60" s="37" t="s">
        <v>12</v>
      </c>
      <c r="I60" s="37"/>
    </row>
    <row r="61" spans="1:9" x14ac:dyDescent="0.25">
      <c r="A61" s="37">
        <v>2</v>
      </c>
      <c r="B61" s="37">
        <v>2</v>
      </c>
      <c r="C61" s="37">
        <v>9</v>
      </c>
      <c r="D61" s="37" t="str">
        <f t="shared" si="1"/>
        <v>ID.2.2.9</v>
      </c>
      <c r="E61" s="38" t="s">
        <v>47</v>
      </c>
      <c r="F61" s="37" t="s">
        <v>15</v>
      </c>
      <c r="G61" s="37" t="s">
        <v>7</v>
      </c>
      <c r="H61" s="37" t="s">
        <v>12</v>
      </c>
      <c r="I61" s="37" t="s">
        <v>33</v>
      </c>
    </row>
    <row r="62" spans="1:9" x14ac:dyDescent="0.25">
      <c r="A62" s="37">
        <v>2</v>
      </c>
      <c r="B62" s="37">
        <v>2</v>
      </c>
      <c r="C62" s="37">
        <v>10</v>
      </c>
      <c r="D62" s="37" t="str">
        <f t="shared" si="1"/>
        <v>ID.2.2.10</v>
      </c>
      <c r="E62" s="38" t="s">
        <v>48</v>
      </c>
      <c r="F62" s="37" t="s">
        <v>15</v>
      </c>
      <c r="G62" s="37" t="s">
        <v>7</v>
      </c>
      <c r="H62" s="37" t="s">
        <v>12</v>
      </c>
      <c r="I62" s="37" t="s">
        <v>33</v>
      </c>
    </row>
    <row r="63" spans="1:9" x14ac:dyDescent="0.25">
      <c r="A63" s="37">
        <v>2</v>
      </c>
      <c r="B63" s="37">
        <v>2</v>
      </c>
      <c r="C63" s="37">
        <v>11</v>
      </c>
      <c r="D63" s="37" t="str">
        <f t="shared" si="1"/>
        <v>ID.2.2.11</v>
      </c>
      <c r="E63" s="38" t="s">
        <v>49</v>
      </c>
      <c r="F63" s="37" t="s">
        <v>15</v>
      </c>
      <c r="G63" s="37" t="s">
        <v>10</v>
      </c>
      <c r="H63" s="37" t="s">
        <v>12</v>
      </c>
      <c r="I63" s="37" t="s">
        <v>33</v>
      </c>
    </row>
    <row r="64" spans="1:9" x14ac:dyDescent="0.25">
      <c r="A64" s="7">
        <v>3</v>
      </c>
      <c r="B64" s="7">
        <v>1</v>
      </c>
      <c r="C64" s="7">
        <v>3</v>
      </c>
      <c r="D64" s="7" t="str">
        <f t="shared" si="1"/>
        <v>ID.3.1.3</v>
      </c>
      <c r="E64" s="8" t="s">
        <v>53</v>
      </c>
      <c r="F64" s="7" t="s">
        <v>15</v>
      </c>
      <c r="G64" s="7" t="s">
        <v>7</v>
      </c>
      <c r="H64" s="7" t="s">
        <v>12</v>
      </c>
      <c r="I64" s="7" t="s">
        <v>189</v>
      </c>
    </row>
    <row r="65" spans="1:9" x14ac:dyDescent="0.25">
      <c r="A65" s="7">
        <v>3</v>
      </c>
      <c r="B65" s="7">
        <v>1</v>
      </c>
      <c r="C65" s="7">
        <v>4</v>
      </c>
      <c r="D65" s="7" t="str">
        <f t="shared" si="1"/>
        <v>ID.3.1.4</v>
      </c>
      <c r="E65" s="8" t="s">
        <v>52</v>
      </c>
      <c r="F65" s="7" t="s">
        <v>15</v>
      </c>
      <c r="G65" s="7" t="s">
        <v>10</v>
      </c>
      <c r="H65" s="7" t="s">
        <v>12</v>
      </c>
      <c r="I65" s="7" t="s">
        <v>33</v>
      </c>
    </row>
    <row r="66" spans="1:9" x14ac:dyDescent="0.25">
      <c r="A66" s="7">
        <v>3</v>
      </c>
      <c r="B66" s="7">
        <v>2</v>
      </c>
      <c r="C66" s="7">
        <v>11</v>
      </c>
      <c r="D66" s="7" t="str">
        <f t="shared" si="1"/>
        <v>ID.3.2.11</v>
      </c>
      <c r="E66" s="8" t="s">
        <v>64</v>
      </c>
      <c r="F66" s="7" t="s">
        <v>15</v>
      </c>
      <c r="G66" s="7" t="s">
        <v>7</v>
      </c>
      <c r="H66" s="7" t="s">
        <v>12</v>
      </c>
      <c r="I66" s="7" t="s">
        <v>189</v>
      </c>
    </row>
    <row r="67" spans="1:9" x14ac:dyDescent="0.25">
      <c r="A67" s="7">
        <v>3</v>
      </c>
      <c r="B67" s="7">
        <v>2</v>
      </c>
      <c r="C67" s="7">
        <v>12</v>
      </c>
      <c r="D67" s="7" t="str">
        <f t="shared" ref="D67:D87" si="2">_xlfn.CONCAT("ID.",A67,".",B67,".",C67)</f>
        <v>ID.3.2.12</v>
      </c>
      <c r="E67" s="8" t="s">
        <v>65</v>
      </c>
      <c r="F67" s="7" t="s">
        <v>15</v>
      </c>
      <c r="G67" s="7" t="s">
        <v>7</v>
      </c>
      <c r="H67" s="7" t="s">
        <v>12</v>
      </c>
      <c r="I67" s="7" t="s">
        <v>189</v>
      </c>
    </row>
    <row r="68" spans="1:9" x14ac:dyDescent="0.25">
      <c r="A68" s="7">
        <v>3</v>
      </c>
      <c r="B68" s="7">
        <v>2</v>
      </c>
      <c r="C68" s="7">
        <v>13</v>
      </c>
      <c r="D68" s="7" t="str">
        <f t="shared" si="2"/>
        <v>ID.3.2.13</v>
      </c>
      <c r="E68" s="8" t="s">
        <v>66</v>
      </c>
      <c r="F68" s="7" t="s">
        <v>15</v>
      </c>
      <c r="G68" s="7" t="s">
        <v>7</v>
      </c>
      <c r="H68" s="7" t="s">
        <v>12</v>
      </c>
      <c r="I68" s="7" t="s">
        <v>189</v>
      </c>
    </row>
    <row r="69" spans="1:9" x14ac:dyDescent="0.25">
      <c r="A69" s="7">
        <v>3</v>
      </c>
      <c r="B69" s="7">
        <v>2</v>
      </c>
      <c r="C69" s="7">
        <v>14</v>
      </c>
      <c r="D69" s="7" t="str">
        <f t="shared" si="2"/>
        <v>ID.3.2.14</v>
      </c>
      <c r="E69" s="8" t="s">
        <v>67</v>
      </c>
      <c r="F69" s="7" t="s">
        <v>15</v>
      </c>
      <c r="G69" s="7" t="s">
        <v>7</v>
      </c>
      <c r="H69" s="7" t="s">
        <v>12</v>
      </c>
      <c r="I69" s="7" t="s">
        <v>189</v>
      </c>
    </row>
    <row r="70" spans="1:9" x14ac:dyDescent="0.25">
      <c r="A70" s="7">
        <v>3</v>
      </c>
      <c r="B70" s="7">
        <v>2</v>
      </c>
      <c r="C70" s="7">
        <v>15</v>
      </c>
      <c r="D70" s="7" t="str">
        <f t="shared" si="2"/>
        <v>ID.3.2.15</v>
      </c>
      <c r="E70" s="8" t="s">
        <v>59</v>
      </c>
      <c r="F70" s="7" t="s">
        <v>15</v>
      </c>
      <c r="G70" s="7" t="s">
        <v>7</v>
      </c>
      <c r="H70" s="7" t="s">
        <v>8</v>
      </c>
      <c r="I70" s="7" t="s">
        <v>189</v>
      </c>
    </row>
    <row r="71" spans="1:9" x14ac:dyDescent="0.25">
      <c r="A71" s="7">
        <v>3</v>
      </c>
      <c r="B71" s="7">
        <v>2</v>
      </c>
      <c r="C71" s="7">
        <v>16</v>
      </c>
      <c r="D71" s="7" t="str">
        <f t="shared" si="2"/>
        <v>ID.3.2.16</v>
      </c>
      <c r="E71" s="8" t="s">
        <v>68</v>
      </c>
      <c r="F71" s="7" t="s">
        <v>15</v>
      </c>
      <c r="G71" s="7" t="s">
        <v>7</v>
      </c>
      <c r="H71" s="7" t="s">
        <v>12</v>
      </c>
      <c r="I71" s="7" t="s">
        <v>189</v>
      </c>
    </row>
    <row r="72" spans="1:9" x14ac:dyDescent="0.25">
      <c r="A72" s="7">
        <v>3</v>
      </c>
      <c r="B72" s="7">
        <v>2</v>
      </c>
      <c r="C72" s="7">
        <v>17</v>
      </c>
      <c r="D72" s="7" t="str">
        <f t="shared" si="2"/>
        <v>ID.3.2.17</v>
      </c>
      <c r="E72" s="8" t="s">
        <v>69</v>
      </c>
      <c r="F72" s="7" t="s">
        <v>15</v>
      </c>
      <c r="G72" s="7" t="s">
        <v>7</v>
      </c>
      <c r="H72" s="7" t="s">
        <v>8</v>
      </c>
      <c r="I72" s="7" t="s">
        <v>33</v>
      </c>
    </row>
    <row r="73" spans="1:9" x14ac:dyDescent="0.25">
      <c r="A73" s="7">
        <v>3</v>
      </c>
      <c r="B73" s="7">
        <v>3</v>
      </c>
      <c r="C73" s="7">
        <v>4</v>
      </c>
      <c r="D73" s="7" t="str">
        <f t="shared" si="2"/>
        <v>ID.3.3.4</v>
      </c>
      <c r="E73" s="8" t="s">
        <v>73</v>
      </c>
      <c r="F73" s="7" t="s">
        <v>15</v>
      </c>
      <c r="G73" s="7" t="s">
        <v>10</v>
      </c>
      <c r="H73" s="7" t="s">
        <v>12</v>
      </c>
      <c r="I73" s="7" t="s">
        <v>189</v>
      </c>
    </row>
    <row r="74" spans="1:9" x14ac:dyDescent="0.25">
      <c r="A74" s="7">
        <v>3</v>
      </c>
      <c r="B74" s="7">
        <v>3</v>
      </c>
      <c r="C74" s="7">
        <v>5</v>
      </c>
      <c r="D74" s="7" t="str">
        <f t="shared" si="2"/>
        <v>ID.3.3.5</v>
      </c>
      <c r="E74" s="8" t="s">
        <v>74</v>
      </c>
      <c r="F74" s="7" t="s">
        <v>15</v>
      </c>
      <c r="G74" s="7" t="s">
        <v>10</v>
      </c>
      <c r="H74" s="7" t="s">
        <v>12</v>
      </c>
      <c r="I74" s="7" t="s">
        <v>189</v>
      </c>
    </row>
    <row r="75" spans="1:9" x14ac:dyDescent="0.25">
      <c r="A75" s="7">
        <v>3</v>
      </c>
      <c r="B75" s="7">
        <v>4</v>
      </c>
      <c r="C75" s="7">
        <v>6</v>
      </c>
      <c r="D75" s="7" t="str">
        <f t="shared" si="2"/>
        <v>ID.3.4.6</v>
      </c>
      <c r="E75" s="8" t="s">
        <v>77</v>
      </c>
      <c r="F75" s="7" t="s">
        <v>15</v>
      </c>
      <c r="G75" s="7" t="s">
        <v>10</v>
      </c>
      <c r="H75" s="7" t="s">
        <v>12</v>
      </c>
      <c r="I75" s="7" t="s">
        <v>189</v>
      </c>
    </row>
    <row r="76" spans="1:9" x14ac:dyDescent="0.25">
      <c r="A76" s="7">
        <v>3</v>
      </c>
      <c r="B76" s="7">
        <v>4</v>
      </c>
      <c r="C76" s="7">
        <v>7</v>
      </c>
      <c r="D76" s="7" t="str">
        <f t="shared" si="2"/>
        <v>ID.3.4.7</v>
      </c>
      <c r="E76" s="8" t="s">
        <v>76</v>
      </c>
      <c r="F76" s="7" t="s">
        <v>15</v>
      </c>
      <c r="G76" s="7" t="s">
        <v>10</v>
      </c>
      <c r="H76" s="7" t="s">
        <v>12</v>
      </c>
      <c r="I76" s="7" t="s">
        <v>189</v>
      </c>
    </row>
    <row r="77" spans="1:9" x14ac:dyDescent="0.25">
      <c r="A77" s="7">
        <v>3</v>
      </c>
      <c r="B77" s="7">
        <v>4</v>
      </c>
      <c r="C77" s="7">
        <v>8</v>
      </c>
      <c r="D77" s="7" t="str">
        <f t="shared" si="2"/>
        <v>ID.3.4.8</v>
      </c>
      <c r="E77" s="8" t="s">
        <v>75</v>
      </c>
      <c r="F77" s="7" t="s">
        <v>15</v>
      </c>
      <c r="G77" s="7" t="s">
        <v>7</v>
      </c>
      <c r="H77" s="7" t="s">
        <v>12</v>
      </c>
      <c r="I77" s="7" t="s">
        <v>189</v>
      </c>
    </row>
    <row r="78" spans="1:9" x14ac:dyDescent="0.25">
      <c r="A78" s="7">
        <v>3</v>
      </c>
      <c r="B78" s="7">
        <v>4</v>
      </c>
      <c r="C78" s="7">
        <v>9</v>
      </c>
      <c r="D78" s="7" t="str">
        <f t="shared" si="2"/>
        <v>ID.3.4.9</v>
      </c>
      <c r="E78" s="8" t="s">
        <v>83</v>
      </c>
      <c r="F78" s="7" t="s">
        <v>15</v>
      </c>
      <c r="G78" s="7" t="s">
        <v>7</v>
      </c>
      <c r="H78" s="7" t="s">
        <v>12</v>
      </c>
      <c r="I78" s="7" t="s">
        <v>33</v>
      </c>
    </row>
    <row r="79" spans="1:9" x14ac:dyDescent="0.25">
      <c r="A79" s="9">
        <v>4</v>
      </c>
      <c r="B79" s="9">
        <v>1</v>
      </c>
      <c r="C79" s="9">
        <v>4</v>
      </c>
      <c r="D79" s="9" t="str">
        <f t="shared" si="2"/>
        <v>ID.4.1.4</v>
      </c>
      <c r="E79" s="10" t="s">
        <v>87</v>
      </c>
      <c r="F79" s="9" t="s">
        <v>15</v>
      </c>
      <c r="G79" s="9" t="s">
        <v>10</v>
      </c>
      <c r="H79" s="9" t="s">
        <v>12</v>
      </c>
      <c r="I79" s="9" t="s">
        <v>33</v>
      </c>
    </row>
    <row r="80" spans="1:9" x14ac:dyDescent="0.25">
      <c r="A80" s="9">
        <v>4</v>
      </c>
      <c r="B80" s="9">
        <v>1</v>
      </c>
      <c r="C80" s="9">
        <v>5</v>
      </c>
      <c r="D80" s="9" t="str">
        <f t="shared" si="2"/>
        <v>ID.4.1.5</v>
      </c>
      <c r="E80" s="10" t="s">
        <v>88</v>
      </c>
      <c r="F80" s="9" t="s">
        <v>15</v>
      </c>
      <c r="G80" s="9" t="s">
        <v>7</v>
      </c>
      <c r="H80" s="9" t="s">
        <v>12</v>
      </c>
      <c r="I80" s="9" t="s">
        <v>33</v>
      </c>
    </row>
    <row r="81" spans="1:9" x14ac:dyDescent="0.25">
      <c r="A81" s="9">
        <v>4</v>
      </c>
      <c r="B81" s="9">
        <v>3</v>
      </c>
      <c r="C81" s="9">
        <v>4</v>
      </c>
      <c r="D81" s="9" t="str">
        <f t="shared" si="2"/>
        <v>ID.4.3.4</v>
      </c>
      <c r="E81" s="10" t="s">
        <v>93</v>
      </c>
      <c r="F81" s="9" t="s">
        <v>15</v>
      </c>
      <c r="G81" s="9" t="s">
        <v>7</v>
      </c>
      <c r="H81" s="9" t="s">
        <v>12</v>
      </c>
      <c r="I81" s="9" t="s">
        <v>189</v>
      </c>
    </row>
    <row r="82" spans="1:9" x14ac:dyDescent="0.25">
      <c r="A82" s="9">
        <v>4</v>
      </c>
      <c r="B82" s="9">
        <v>3</v>
      </c>
      <c r="C82" s="9">
        <v>5</v>
      </c>
      <c r="D82" s="9" t="str">
        <f t="shared" si="2"/>
        <v>ID.4.3.5</v>
      </c>
      <c r="E82" s="10" t="s">
        <v>94</v>
      </c>
      <c r="F82" s="9" t="s">
        <v>15</v>
      </c>
      <c r="G82" s="9" t="s">
        <v>10</v>
      </c>
      <c r="H82" s="9" t="s">
        <v>12</v>
      </c>
      <c r="I82" s="9" t="s">
        <v>189</v>
      </c>
    </row>
    <row r="83" spans="1:9" x14ac:dyDescent="0.25">
      <c r="A83" s="9">
        <v>4</v>
      </c>
      <c r="B83" s="9">
        <v>3</v>
      </c>
      <c r="C83" s="9">
        <v>6</v>
      </c>
      <c r="D83" s="9" t="str">
        <f t="shared" si="2"/>
        <v>ID.4.3.6</v>
      </c>
      <c r="E83" s="10" t="s">
        <v>95</v>
      </c>
      <c r="F83" s="9" t="s">
        <v>15</v>
      </c>
      <c r="G83" s="9" t="s">
        <v>10</v>
      </c>
      <c r="H83" s="9" t="s">
        <v>12</v>
      </c>
      <c r="I83" s="9" t="s">
        <v>189</v>
      </c>
    </row>
    <row r="84" spans="1:9" x14ac:dyDescent="0.25">
      <c r="A84" s="9">
        <v>4</v>
      </c>
      <c r="B84" s="9">
        <v>3</v>
      </c>
      <c r="C84" s="9">
        <v>7</v>
      </c>
      <c r="D84" s="9" t="str">
        <f t="shared" si="2"/>
        <v>ID.4.3.7</v>
      </c>
      <c r="E84" s="10" t="s">
        <v>96</v>
      </c>
      <c r="F84" s="9" t="s">
        <v>15</v>
      </c>
      <c r="G84" s="9" t="s">
        <v>10</v>
      </c>
      <c r="H84" s="9" t="s">
        <v>12</v>
      </c>
      <c r="I84" s="9" t="s">
        <v>33</v>
      </c>
    </row>
    <row r="85" spans="1:9" x14ac:dyDescent="0.25">
      <c r="A85" s="9">
        <v>4</v>
      </c>
      <c r="B85" s="9">
        <v>3</v>
      </c>
      <c r="C85" s="9">
        <v>8</v>
      </c>
      <c r="D85" s="9" t="str">
        <f t="shared" si="2"/>
        <v>ID.4.3.8</v>
      </c>
      <c r="E85" s="10" t="s">
        <v>97</v>
      </c>
      <c r="F85" s="9" t="s">
        <v>15</v>
      </c>
      <c r="G85" s="9" t="s">
        <v>10</v>
      </c>
      <c r="H85" s="9" t="s">
        <v>12</v>
      </c>
      <c r="I85" s="9" t="s">
        <v>33</v>
      </c>
    </row>
    <row r="86" spans="1:9" x14ac:dyDescent="0.25">
      <c r="A86" s="9">
        <v>4</v>
      </c>
      <c r="B86" s="9">
        <v>3</v>
      </c>
      <c r="C86" s="9">
        <v>9</v>
      </c>
      <c r="D86" s="9" t="str">
        <f t="shared" si="2"/>
        <v>ID.4.3.9</v>
      </c>
      <c r="E86" s="10" t="s">
        <v>98</v>
      </c>
      <c r="F86" s="9" t="s">
        <v>15</v>
      </c>
      <c r="G86" s="9" t="s">
        <v>10</v>
      </c>
      <c r="H86" s="9" t="s">
        <v>12</v>
      </c>
      <c r="I86" s="9" t="s">
        <v>33</v>
      </c>
    </row>
    <row r="87" spans="1:9" x14ac:dyDescent="0.25">
      <c r="A87" s="9">
        <v>4</v>
      </c>
      <c r="B87" s="9">
        <v>3</v>
      </c>
      <c r="C87" s="9">
        <v>10</v>
      </c>
      <c r="D87" s="9" t="str">
        <f t="shared" si="2"/>
        <v>ID.4.3.10</v>
      </c>
      <c r="E87" s="10" t="s">
        <v>99</v>
      </c>
      <c r="F87" s="9" t="s">
        <v>15</v>
      </c>
      <c r="G87" s="9" t="s">
        <v>7</v>
      </c>
      <c r="H87" s="9" t="s">
        <v>12</v>
      </c>
      <c r="I87" s="9" t="s">
        <v>33</v>
      </c>
    </row>
  </sheetData>
  <sortState xmlns:xlrd2="http://schemas.microsoft.com/office/spreadsheetml/2017/richdata2" ref="A3:I87">
    <sortCondition descending="1" ref="F3:F87"/>
    <sortCondition ref="A3:A87"/>
  </sortState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0553-026F-493E-9573-BD0CDDEF0466}">
  <dimension ref="A1:I19"/>
  <sheetViews>
    <sheetView workbookViewId="0">
      <selection activeCell="C24" sqref="C24"/>
    </sheetView>
  </sheetViews>
  <sheetFormatPr defaultRowHeight="15" x14ac:dyDescent="0.25"/>
  <cols>
    <col min="1" max="1" width="25.85546875" customWidth="1"/>
    <col min="2" max="2" width="11.5703125" customWidth="1"/>
    <col min="3" max="3" width="36.42578125" customWidth="1"/>
    <col min="4" max="4" width="10.140625" bestFit="1" customWidth="1"/>
    <col min="5" max="5" width="10.7109375" customWidth="1"/>
    <col min="7" max="7" width="9.7109375" bestFit="1" customWidth="1"/>
  </cols>
  <sheetData>
    <row r="1" spans="1:9" x14ac:dyDescent="0.25">
      <c r="D1" s="14" t="s">
        <v>128</v>
      </c>
      <c r="E1" s="14" t="s">
        <v>129</v>
      </c>
      <c r="F1" s="14" t="s">
        <v>130</v>
      </c>
      <c r="G1" s="14" t="s">
        <v>131</v>
      </c>
      <c r="H1" s="14" t="s">
        <v>132</v>
      </c>
      <c r="I1" s="14" t="s">
        <v>132</v>
      </c>
    </row>
    <row r="2" spans="1:9" x14ac:dyDescent="0.25">
      <c r="A2" s="13" t="s">
        <v>103</v>
      </c>
      <c r="B2" s="13" t="s">
        <v>112</v>
      </c>
      <c r="D2" s="3" t="s">
        <v>137</v>
      </c>
      <c r="E2" s="3" t="s">
        <v>133</v>
      </c>
      <c r="F2" s="3" t="s">
        <v>134</v>
      </c>
      <c r="G2" s="3" t="s">
        <v>135</v>
      </c>
      <c r="H2" s="3" t="s">
        <v>138</v>
      </c>
      <c r="I2" s="3" t="s">
        <v>139</v>
      </c>
    </row>
    <row r="3" spans="1:9" x14ac:dyDescent="0.25">
      <c r="A3" t="s">
        <v>100</v>
      </c>
      <c r="B3" t="s">
        <v>113</v>
      </c>
      <c r="C3" s="1"/>
      <c r="D3">
        <v>1</v>
      </c>
      <c r="E3">
        <v>1</v>
      </c>
      <c r="F3">
        <v>1</v>
      </c>
      <c r="G3">
        <v>1</v>
      </c>
      <c r="H3">
        <v>1</v>
      </c>
      <c r="I3">
        <v>1</v>
      </c>
    </row>
    <row r="4" spans="1:9" x14ac:dyDescent="0.25">
      <c r="A4" t="s">
        <v>101</v>
      </c>
      <c r="B4" t="s">
        <v>113</v>
      </c>
      <c r="C4" s="1"/>
      <c r="D4">
        <v>1</v>
      </c>
      <c r="E4">
        <v>1</v>
      </c>
      <c r="F4">
        <v>1</v>
      </c>
      <c r="G4">
        <v>1</v>
      </c>
      <c r="H4">
        <v>1</v>
      </c>
      <c r="I4">
        <v>1</v>
      </c>
    </row>
    <row r="5" spans="1:9" x14ac:dyDescent="0.25">
      <c r="A5" t="s">
        <v>102</v>
      </c>
      <c r="B5" t="s">
        <v>113</v>
      </c>
      <c r="C5" s="1"/>
      <c r="D5">
        <v>1</v>
      </c>
      <c r="E5">
        <v>1</v>
      </c>
      <c r="F5">
        <v>1</v>
      </c>
      <c r="G5">
        <v>1</v>
      </c>
      <c r="H5">
        <v>1</v>
      </c>
      <c r="I5">
        <v>1</v>
      </c>
    </row>
    <row r="6" spans="1:9" x14ac:dyDescent="0.25">
      <c r="A6" t="s">
        <v>104</v>
      </c>
      <c r="B6" t="s">
        <v>113</v>
      </c>
      <c r="C6" s="1" t="s">
        <v>143</v>
      </c>
      <c r="D6" s="13">
        <f>IF(MOD((D12+D13),5)=0,ROUNDDOWN((D12+D13)/5,0),ROUNDDOWN((D12+D13)/5,0)+1)+IF(MOD(D14,5)=0,ROUNDDOWN(D14/5,0),ROUNDDOWN(D14/5,0)+1)</f>
        <v>1</v>
      </c>
      <c r="E6" s="13">
        <f t="shared" ref="E6:I6" si="0">IF(MOD((E12+E13),5)=0,ROUNDDOWN((E12+E13)/5,0),ROUNDDOWN((E12+E13)/5,0)+1)+IF(MOD(E14,5)=0,ROUNDDOWN(E14/5,0),ROUNDDOWN(E14/5,0)+1)</f>
        <v>3</v>
      </c>
      <c r="F6" s="13">
        <f t="shared" si="0"/>
        <v>6</v>
      </c>
      <c r="G6" s="13">
        <f t="shared" si="0"/>
        <v>8</v>
      </c>
      <c r="H6" s="13">
        <f t="shared" si="0"/>
        <v>10</v>
      </c>
      <c r="I6" s="13">
        <f t="shared" si="0"/>
        <v>10</v>
      </c>
    </row>
    <row r="7" spans="1:9" x14ac:dyDescent="0.25">
      <c r="A7" t="s">
        <v>117</v>
      </c>
      <c r="B7" t="s">
        <v>113</v>
      </c>
      <c r="C7" s="1"/>
      <c r="D7">
        <v>0</v>
      </c>
      <c r="E7">
        <v>0</v>
      </c>
      <c r="F7">
        <v>0</v>
      </c>
      <c r="G7">
        <v>0</v>
      </c>
      <c r="H7">
        <v>1</v>
      </c>
      <c r="I7">
        <v>0</v>
      </c>
    </row>
    <row r="8" spans="1:9" x14ac:dyDescent="0.25">
      <c r="A8" t="s">
        <v>105</v>
      </c>
      <c r="B8" t="s">
        <v>114</v>
      </c>
      <c r="C8" s="1"/>
      <c r="D8">
        <v>1</v>
      </c>
      <c r="E8">
        <v>1</v>
      </c>
      <c r="F8">
        <v>1</v>
      </c>
      <c r="G8">
        <v>1</v>
      </c>
      <c r="H8">
        <v>1</v>
      </c>
      <c r="I8">
        <v>1</v>
      </c>
    </row>
    <row r="9" spans="1:9" x14ac:dyDescent="0.25">
      <c r="A9" t="s">
        <v>106</v>
      </c>
      <c r="B9" t="s">
        <v>114</v>
      </c>
      <c r="C9" s="1"/>
      <c r="D9">
        <v>0</v>
      </c>
      <c r="E9">
        <v>1</v>
      </c>
      <c r="F9">
        <v>1</v>
      </c>
      <c r="G9">
        <v>1</v>
      </c>
      <c r="H9">
        <v>1</v>
      </c>
      <c r="I9">
        <v>1</v>
      </c>
    </row>
    <row r="10" spans="1:9" x14ac:dyDescent="0.25">
      <c r="A10" t="s">
        <v>107</v>
      </c>
      <c r="B10" t="s">
        <v>114</v>
      </c>
      <c r="C10" s="1"/>
      <c r="D10">
        <v>0</v>
      </c>
      <c r="E10">
        <v>0</v>
      </c>
      <c r="F10">
        <v>1</v>
      </c>
      <c r="G10">
        <v>1</v>
      </c>
      <c r="H10">
        <v>1</v>
      </c>
      <c r="I10">
        <v>1</v>
      </c>
    </row>
    <row r="11" spans="1:9" x14ac:dyDescent="0.25">
      <c r="A11" t="s">
        <v>108</v>
      </c>
      <c r="B11" t="s">
        <v>114</v>
      </c>
      <c r="C11" s="1"/>
      <c r="D11">
        <v>0</v>
      </c>
      <c r="E11">
        <v>0</v>
      </c>
      <c r="F11">
        <v>0</v>
      </c>
      <c r="G11">
        <v>0</v>
      </c>
      <c r="H11">
        <v>1</v>
      </c>
      <c r="I11">
        <v>1</v>
      </c>
    </row>
    <row r="12" spans="1:9" x14ac:dyDescent="0.25">
      <c r="A12" t="s">
        <v>109</v>
      </c>
      <c r="B12" t="s">
        <v>115</v>
      </c>
      <c r="C12" s="1"/>
      <c r="D12">
        <v>3</v>
      </c>
      <c r="E12">
        <v>8</v>
      </c>
      <c r="F12">
        <v>15</v>
      </c>
      <c r="G12">
        <v>18</v>
      </c>
      <c r="H12">
        <v>25</v>
      </c>
      <c r="I12">
        <v>25</v>
      </c>
    </row>
    <row r="13" spans="1:9" x14ac:dyDescent="0.25">
      <c r="A13" t="s">
        <v>110</v>
      </c>
      <c r="B13" t="s">
        <v>115</v>
      </c>
      <c r="C13" s="1"/>
      <c r="D13">
        <v>1</v>
      </c>
      <c r="E13">
        <v>2</v>
      </c>
      <c r="F13">
        <v>3</v>
      </c>
      <c r="G13">
        <v>4</v>
      </c>
      <c r="H13">
        <v>5</v>
      </c>
      <c r="I13">
        <v>5</v>
      </c>
    </row>
    <row r="14" spans="1:9" x14ac:dyDescent="0.25">
      <c r="A14" t="s">
        <v>111</v>
      </c>
      <c r="B14" t="s">
        <v>116</v>
      </c>
      <c r="C14" s="1"/>
      <c r="D14">
        <v>0</v>
      </c>
      <c r="E14">
        <v>5</v>
      </c>
      <c r="F14">
        <v>10</v>
      </c>
      <c r="G14">
        <v>15</v>
      </c>
      <c r="H14">
        <v>20</v>
      </c>
      <c r="I14">
        <v>20</v>
      </c>
    </row>
    <row r="15" spans="1:9" x14ac:dyDescent="0.25">
      <c r="A15" t="s">
        <v>121</v>
      </c>
      <c r="B15" t="s">
        <v>123</v>
      </c>
      <c r="C15" s="1" t="s">
        <v>122</v>
      </c>
    </row>
    <row r="16" spans="1:9" x14ac:dyDescent="0.25">
      <c r="A16" t="s">
        <v>118</v>
      </c>
      <c r="B16" t="s">
        <v>123</v>
      </c>
      <c r="C16" s="1" t="s">
        <v>136</v>
      </c>
      <c r="H16">
        <v>0</v>
      </c>
      <c r="I16">
        <v>2</v>
      </c>
    </row>
    <row r="17" spans="1:3" x14ac:dyDescent="0.25">
      <c r="A17" t="s">
        <v>119</v>
      </c>
      <c r="B17" t="s">
        <v>123</v>
      </c>
      <c r="C17" s="1" t="s">
        <v>124</v>
      </c>
    </row>
    <row r="18" spans="1:3" x14ac:dyDescent="0.25">
      <c r="A18" t="s">
        <v>120</v>
      </c>
      <c r="B18" t="s">
        <v>123</v>
      </c>
      <c r="C18" s="1" t="s">
        <v>125</v>
      </c>
    </row>
    <row r="19" spans="1:3" x14ac:dyDescent="0.25">
      <c r="A19" t="s">
        <v>126</v>
      </c>
      <c r="B19" t="s">
        <v>123</v>
      </c>
      <c r="C19" s="1" t="s">
        <v>127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92939-5A63-4530-B6D3-B0FE8A68292A}">
  <sheetPr>
    <tabColor rgb="FF92D050"/>
  </sheetPr>
  <dimension ref="A1:L50"/>
  <sheetViews>
    <sheetView zoomScale="80" zoomScaleNormal="80" workbookViewId="0">
      <selection activeCell="J14" sqref="J14"/>
    </sheetView>
  </sheetViews>
  <sheetFormatPr defaultRowHeight="15" x14ac:dyDescent="0.25"/>
  <cols>
    <col min="1" max="1" width="7.140625" customWidth="1"/>
    <col min="2" max="2" width="5.7109375" customWidth="1"/>
    <col min="3" max="3" width="4" bestFit="1" customWidth="1"/>
    <col min="4" max="4" width="11.140625" customWidth="1"/>
    <col min="5" max="5" width="52" customWidth="1"/>
    <col min="6" max="6" width="13.42578125" customWidth="1"/>
    <col min="7" max="7" width="14.7109375" bestFit="1" customWidth="1"/>
    <col min="8" max="8" width="17.5703125" customWidth="1"/>
    <col min="9" max="9" width="12.28515625" style="3" customWidth="1"/>
    <col min="10" max="10" width="32.7109375" customWidth="1"/>
    <col min="11" max="11" width="48.28515625" customWidth="1"/>
  </cols>
  <sheetData>
    <row r="1" spans="4:8" ht="18.75" x14ac:dyDescent="0.3">
      <c r="E1" s="15" t="s">
        <v>140</v>
      </c>
    </row>
    <row r="2" spans="4:8" ht="18.75" x14ac:dyDescent="0.3">
      <c r="D2" s="16" t="s">
        <v>149</v>
      </c>
      <c r="E2" s="16" t="s">
        <v>241</v>
      </c>
    </row>
    <row r="3" spans="4:8" ht="15.75" x14ac:dyDescent="0.25">
      <c r="E3" s="28" t="s">
        <v>243</v>
      </c>
    </row>
    <row r="4" spans="4:8" ht="31.15" customHeight="1" x14ac:dyDescent="0.25">
      <c r="E4" s="34" t="s">
        <v>103</v>
      </c>
      <c r="F4" s="34" t="s">
        <v>112</v>
      </c>
      <c r="G4" s="35" t="s">
        <v>244</v>
      </c>
      <c r="H4" s="35" t="s">
        <v>245</v>
      </c>
    </row>
    <row r="5" spans="4:8" x14ac:dyDescent="0.25">
      <c r="E5" s="29" t="s">
        <v>100</v>
      </c>
      <c r="F5" s="29" t="s">
        <v>113</v>
      </c>
      <c r="G5" s="19">
        <v>1</v>
      </c>
      <c r="H5" s="22">
        <v>1</v>
      </c>
    </row>
    <row r="6" spans="4:8" x14ac:dyDescent="0.25">
      <c r="E6" s="29" t="s">
        <v>101</v>
      </c>
      <c r="F6" s="29" t="s">
        <v>113</v>
      </c>
      <c r="G6" s="19">
        <v>1</v>
      </c>
      <c r="H6" s="22">
        <v>1</v>
      </c>
    </row>
    <row r="7" spans="4:8" x14ac:dyDescent="0.25">
      <c r="E7" s="29" t="s">
        <v>102</v>
      </c>
      <c r="F7" s="29" t="s">
        <v>113</v>
      </c>
      <c r="G7" s="19">
        <v>1</v>
      </c>
      <c r="H7" s="22">
        <v>1</v>
      </c>
    </row>
    <row r="8" spans="4:8" x14ac:dyDescent="0.25">
      <c r="E8" s="29" t="s">
        <v>150</v>
      </c>
      <c r="F8" s="29" t="s">
        <v>113</v>
      </c>
      <c r="G8" s="19">
        <v>1</v>
      </c>
      <c r="H8" s="22">
        <v>1</v>
      </c>
    </row>
    <row r="9" spans="4:8" x14ac:dyDescent="0.25">
      <c r="E9" s="29" t="s">
        <v>151</v>
      </c>
      <c r="F9" s="29" t="s">
        <v>113</v>
      </c>
      <c r="G9" s="19">
        <v>0</v>
      </c>
      <c r="H9" s="22">
        <v>0</v>
      </c>
    </row>
    <row r="10" spans="4:8" x14ac:dyDescent="0.25">
      <c r="E10" s="29" t="s">
        <v>117</v>
      </c>
      <c r="F10" s="29" t="s">
        <v>113</v>
      </c>
      <c r="G10" s="19">
        <v>0</v>
      </c>
      <c r="H10" s="22">
        <v>0</v>
      </c>
    </row>
    <row r="11" spans="4:8" x14ac:dyDescent="0.25">
      <c r="E11" s="29" t="s">
        <v>152</v>
      </c>
      <c r="F11" s="29" t="s">
        <v>114</v>
      </c>
      <c r="G11" s="19" t="s">
        <v>161</v>
      </c>
      <c r="H11" s="22" t="s">
        <v>161</v>
      </c>
    </row>
    <row r="12" spans="4:8" x14ac:dyDescent="0.25">
      <c r="E12" s="29" t="s">
        <v>156</v>
      </c>
      <c r="F12" s="29" t="s">
        <v>114</v>
      </c>
      <c r="G12" s="69" t="s">
        <v>240</v>
      </c>
      <c r="H12" s="70" t="s">
        <v>240</v>
      </c>
    </row>
    <row r="13" spans="4:8" x14ac:dyDescent="0.25">
      <c r="E13" s="29" t="s">
        <v>109</v>
      </c>
      <c r="F13" s="29" t="s">
        <v>115</v>
      </c>
      <c r="G13" s="19">
        <v>3</v>
      </c>
      <c r="H13" s="22">
        <v>3</v>
      </c>
    </row>
    <row r="14" spans="4:8" x14ac:dyDescent="0.25">
      <c r="E14" s="29" t="s">
        <v>110</v>
      </c>
      <c r="F14" s="29" t="s">
        <v>115</v>
      </c>
      <c r="G14" s="19">
        <v>1</v>
      </c>
      <c r="H14" s="22">
        <v>1</v>
      </c>
    </row>
    <row r="15" spans="4:8" x14ac:dyDescent="0.25">
      <c r="E15" s="29" t="s">
        <v>111</v>
      </c>
      <c r="F15" s="29" t="s">
        <v>116</v>
      </c>
      <c r="G15" s="19">
        <v>0</v>
      </c>
      <c r="H15" s="22">
        <v>0</v>
      </c>
    </row>
    <row r="16" spans="4:8" x14ac:dyDescent="0.25">
      <c r="E16" s="29" t="s">
        <v>180</v>
      </c>
      <c r="F16" s="29" t="s">
        <v>116</v>
      </c>
      <c r="G16" s="19">
        <v>0</v>
      </c>
      <c r="H16" s="22">
        <v>0</v>
      </c>
    </row>
    <row r="18" spans="1:12" ht="15.75" x14ac:dyDescent="0.25">
      <c r="E18" s="26" t="s">
        <v>162</v>
      </c>
    </row>
    <row r="19" spans="1:12" ht="30" x14ac:dyDescent="0.25">
      <c r="A19" s="2" t="s">
        <v>0</v>
      </c>
      <c r="B19" s="2" t="s">
        <v>1</v>
      </c>
      <c r="C19" s="2" t="s">
        <v>16</v>
      </c>
      <c r="D19" s="2" t="s">
        <v>2</v>
      </c>
      <c r="E19" s="2" t="s">
        <v>5</v>
      </c>
      <c r="F19" s="4" t="s">
        <v>155</v>
      </c>
      <c r="G19" s="4" t="s">
        <v>3</v>
      </c>
      <c r="H19" s="4" t="s">
        <v>4</v>
      </c>
      <c r="I19" s="41" t="s">
        <v>190</v>
      </c>
      <c r="J19" s="27" t="s">
        <v>141</v>
      </c>
      <c r="K19" s="27" t="s">
        <v>142</v>
      </c>
      <c r="L19" s="50" t="s">
        <v>221</v>
      </c>
    </row>
    <row r="20" spans="1:12" x14ac:dyDescent="0.25">
      <c r="A20" s="11">
        <v>1</v>
      </c>
      <c r="B20" s="11">
        <v>1</v>
      </c>
      <c r="C20" s="11">
        <v>1</v>
      </c>
      <c r="D20" s="11" t="str">
        <f t="shared" ref="D20:D28" si="0">_xlfn.CONCAT("ID.",A20,".",B20,".",C20)</f>
        <v>ID.1.1.1</v>
      </c>
      <c r="E20" s="12" t="s">
        <v>6</v>
      </c>
      <c r="F20" s="11" t="s">
        <v>153</v>
      </c>
      <c r="G20" s="11" t="s">
        <v>7</v>
      </c>
      <c r="H20" s="11" t="s">
        <v>8</v>
      </c>
      <c r="I20" s="11"/>
      <c r="J20" s="20" t="s">
        <v>145</v>
      </c>
      <c r="K20" s="11" t="s">
        <v>183</v>
      </c>
      <c r="L20" s="51">
        <v>3</v>
      </c>
    </row>
    <row r="21" spans="1:12" x14ac:dyDescent="0.25">
      <c r="A21" s="11">
        <v>1</v>
      </c>
      <c r="B21" s="11">
        <v>1</v>
      </c>
      <c r="C21" s="11">
        <v>2</v>
      </c>
      <c r="D21" s="11" t="str">
        <f t="shared" si="0"/>
        <v>ID.1.1.2</v>
      </c>
      <c r="E21" s="12" t="s">
        <v>11</v>
      </c>
      <c r="F21" s="11" t="s">
        <v>153</v>
      </c>
      <c r="G21" s="11" t="s">
        <v>10</v>
      </c>
      <c r="H21" s="11" t="s">
        <v>12</v>
      </c>
      <c r="I21" s="11"/>
      <c r="J21" s="20" t="s">
        <v>174</v>
      </c>
      <c r="K21" s="11" t="s">
        <v>183</v>
      </c>
      <c r="L21" s="51">
        <v>3</v>
      </c>
    </row>
    <row r="22" spans="1:12" x14ac:dyDescent="0.25">
      <c r="A22" s="11">
        <v>1</v>
      </c>
      <c r="B22" s="11">
        <v>2</v>
      </c>
      <c r="C22" s="11">
        <v>1</v>
      </c>
      <c r="D22" s="11" t="str">
        <f t="shared" si="0"/>
        <v>ID.1.2.1</v>
      </c>
      <c r="E22" s="12" t="s">
        <v>17</v>
      </c>
      <c r="F22" s="11" t="s">
        <v>153</v>
      </c>
      <c r="G22" s="11" t="s">
        <v>7</v>
      </c>
      <c r="H22" s="11" t="s">
        <v>12</v>
      </c>
      <c r="I22" s="11"/>
      <c r="J22" s="20" t="s">
        <v>146</v>
      </c>
      <c r="K22" s="11" t="s">
        <v>183</v>
      </c>
      <c r="L22" s="51">
        <v>3</v>
      </c>
    </row>
    <row r="23" spans="1:12" x14ac:dyDescent="0.25">
      <c r="A23" s="11">
        <v>1</v>
      </c>
      <c r="B23" s="11">
        <v>2</v>
      </c>
      <c r="C23" s="11">
        <v>2</v>
      </c>
      <c r="D23" s="11" t="str">
        <f t="shared" si="0"/>
        <v>ID.1.2.2</v>
      </c>
      <c r="E23" s="12" t="s">
        <v>18</v>
      </c>
      <c r="F23" s="11" t="s">
        <v>153</v>
      </c>
      <c r="G23" s="11" t="s">
        <v>10</v>
      </c>
      <c r="H23" s="11" t="s">
        <v>8</v>
      </c>
      <c r="I23" s="11"/>
      <c r="J23" s="20" t="s">
        <v>144</v>
      </c>
      <c r="K23" s="11" t="s">
        <v>184</v>
      </c>
      <c r="L23" s="51">
        <v>4</v>
      </c>
    </row>
    <row r="24" spans="1:12" x14ac:dyDescent="0.25">
      <c r="A24" s="11">
        <v>1</v>
      </c>
      <c r="B24" s="11">
        <v>3</v>
      </c>
      <c r="C24" s="11">
        <v>1</v>
      </c>
      <c r="D24" s="11" t="str">
        <f t="shared" si="0"/>
        <v>ID.1.3.1</v>
      </c>
      <c r="E24" s="12" t="s">
        <v>20</v>
      </c>
      <c r="F24" s="11" t="s">
        <v>153</v>
      </c>
      <c r="G24" s="11" t="s">
        <v>7</v>
      </c>
      <c r="H24" s="11" t="s">
        <v>8</v>
      </c>
      <c r="I24" s="11"/>
      <c r="J24" s="20" t="s">
        <v>148</v>
      </c>
      <c r="K24" s="11" t="s">
        <v>185</v>
      </c>
      <c r="L24" s="51">
        <v>2</v>
      </c>
    </row>
    <row r="25" spans="1:12" x14ac:dyDescent="0.25">
      <c r="A25" s="11">
        <v>1</v>
      </c>
      <c r="B25" s="11">
        <v>3</v>
      </c>
      <c r="C25" s="11">
        <v>2</v>
      </c>
      <c r="D25" s="11" t="str">
        <f t="shared" si="0"/>
        <v>ID.1.3.2</v>
      </c>
      <c r="E25" s="12" t="s">
        <v>21</v>
      </c>
      <c r="F25" s="11" t="s">
        <v>153</v>
      </c>
      <c r="G25" s="11" t="s">
        <v>10</v>
      </c>
      <c r="H25" s="11" t="s">
        <v>12</v>
      </c>
      <c r="I25" s="11"/>
      <c r="J25" s="20" t="s">
        <v>147</v>
      </c>
      <c r="K25" s="11" t="s">
        <v>183</v>
      </c>
      <c r="L25" s="51">
        <v>3</v>
      </c>
    </row>
    <row r="26" spans="1:12" x14ac:dyDescent="0.25">
      <c r="A26" s="17">
        <v>1</v>
      </c>
      <c r="B26" s="17">
        <v>1</v>
      </c>
      <c r="C26" s="17">
        <v>3</v>
      </c>
      <c r="D26" s="17" t="str">
        <f t="shared" si="0"/>
        <v>ID.1.1.3</v>
      </c>
      <c r="E26" s="18" t="s">
        <v>14</v>
      </c>
      <c r="F26" s="17" t="s">
        <v>154</v>
      </c>
      <c r="G26" s="17" t="s">
        <v>10</v>
      </c>
      <c r="H26" s="17" t="s">
        <v>12</v>
      </c>
      <c r="I26" s="17" t="s">
        <v>33</v>
      </c>
      <c r="J26" s="21" t="s">
        <v>186</v>
      </c>
      <c r="K26" s="17" t="s">
        <v>183</v>
      </c>
      <c r="L26" s="52">
        <v>5</v>
      </c>
    </row>
    <row r="27" spans="1:12" x14ac:dyDescent="0.25">
      <c r="A27" s="17">
        <v>1</v>
      </c>
      <c r="B27" s="17">
        <v>2</v>
      </c>
      <c r="C27" s="17">
        <v>3</v>
      </c>
      <c r="D27" s="17" t="str">
        <f t="shared" si="0"/>
        <v>ID.1.2.3</v>
      </c>
      <c r="E27" s="18" t="s">
        <v>19</v>
      </c>
      <c r="F27" s="17" t="s">
        <v>154</v>
      </c>
      <c r="G27" s="17" t="s">
        <v>10</v>
      </c>
      <c r="H27" s="17" t="s">
        <v>12</v>
      </c>
      <c r="I27" s="17" t="s">
        <v>33</v>
      </c>
      <c r="J27" s="21" t="s">
        <v>181</v>
      </c>
      <c r="K27" s="17" t="s">
        <v>185</v>
      </c>
      <c r="L27" s="52">
        <v>3</v>
      </c>
    </row>
    <row r="28" spans="1:12" x14ac:dyDescent="0.25">
      <c r="A28" s="17">
        <v>1</v>
      </c>
      <c r="B28" s="17">
        <v>3</v>
      </c>
      <c r="C28" s="17">
        <v>3</v>
      </c>
      <c r="D28" s="17" t="str">
        <f t="shared" si="0"/>
        <v>ID.1.3.3</v>
      </c>
      <c r="E28" s="18" t="s">
        <v>22</v>
      </c>
      <c r="F28" s="17" t="s">
        <v>154</v>
      </c>
      <c r="G28" s="17" t="s">
        <v>7</v>
      </c>
      <c r="H28" s="17" t="s">
        <v>12</v>
      </c>
      <c r="I28" s="17" t="s">
        <v>33</v>
      </c>
      <c r="J28" s="21" t="s">
        <v>186</v>
      </c>
      <c r="K28" s="17" t="s">
        <v>185</v>
      </c>
      <c r="L28" s="52">
        <v>4</v>
      </c>
    </row>
    <row r="29" spans="1:12" x14ac:dyDescent="0.25">
      <c r="J29" s="3"/>
      <c r="K29" s="3"/>
      <c r="L29" s="54">
        <f>SUM(L20:L28)</f>
        <v>30</v>
      </c>
    </row>
    <row r="31" spans="1:12" ht="15.75" x14ac:dyDescent="0.25">
      <c r="E31" s="26" t="s">
        <v>163</v>
      </c>
      <c r="H31" s="14"/>
    </row>
    <row r="32" spans="1:12" x14ac:dyDescent="0.25">
      <c r="E32" s="30" t="s">
        <v>103</v>
      </c>
      <c r="F32" s="30" t="s">
        <v>112</v>
      </c>
      <c r="G32" s="71" t="s">
        <v>164</v>
      </c>
      <c r="H32" s="72"/>
      <c r="I32" s="72"/>
      <c r="J32" s="73"/>
      <c r="K32" s="31" t="s">
        <v>165</v>
      </c>
    </row>
    <row r="33" spans="4:11" ht="30" x14ac:dyDescent="0.25">
      <c r="E33" s="32" t="s">
        <v>126</v>
      </c>
      <c r="F33" s="32" t="s">
        <v>123</v>
      </c>
      <c r="G33" s="74" t="s">
        <v>182</v>
      </c>
      <c r="H33" s="74"/>
      <c r="I33" s="74"/>
      <c r="J33" s="74"/>
      <c r="K33" s="33" t="s">
        <v>210</v>
      </c>
    </row>
    <row r="34" spans="4:11" x14ac:dyDescent="0.25">
      <c r="E34" s="32" t="s">
        <v>179</v>
      </c>
      <c r="F34" s="32" t="s">
        <v>123</v>
      </c>
      <c r="G34" s="74" t="s">
        <v>178</v>
      </c>
      <c r="H34" s="74"/>
      <c r="I34" s="74"/>
      <c r="J34" s="74"/>
      <c r="K34" s="33" t="s">
        <v>188</v>
      </c>
    </row>
    <row r="35" spans="4:11" x14ac:dyDescent="0.25">
      <c r="K35" s="1"/>
    </row>
    <row r="36" spans="4:11" x14ac:dyDescent="0.25">
      <c r="K36" s="1"/>
    </row>
    <row r="37" spans="4:11" ht="15.75" x14ac:dyDescent="0.25">
      <c r="E37" s="55" t="s">
        <v>222</v>
      </c>
    </row>
    <row r="38" spans="4:11" x14ac:dyDescent="0.25">
      <c r="E38" s="2" t="s">
        <v>233</v>
      </c>
      <c r="F38" s="62" t="s">
        <v>234</v>
      </c>
    </row>
    <row r="39" spans="4:11" x14ac:dyDescent="0.25">
      <c r="E39" s="2" t="s">
        <v>223</v>
      </c>
    </row>
    <row r="40" spans="4:11" x14ac:dyDescent="0.25">
      <c r="E40" s="58" t="s">
        <v>224</v>
      </c>
      <c r="F40" s="57">
        <f>L29</f>
        <v>30</v>
      </c>
    </row>
    <row r="41" spans="4:11" x14ac:dyDescent="0.25">
      <c r="E41" s="58" t="s">
        <v>230</v>
      </c>
      <c r="F41" s="56">
        <v>5</v>
      </c>
    </row>
    <row r="42" spans="4:11" x14ac:dyDescent="0.25">
      <c r="E42" s="58" t="s">
        <v>225</v>
      </c>
      <c r="F42" s="59">
        <f>ROUND(F40/F41,0)</f>
        <v>6</v>
      </c>
    </row>
    <row r="43" spans="4:11" x14ac:dyDescent="0.25">
      <c r="F43" s="75" t="s">
        <v>235</v>
      </c>
      <c r="G43" s="76"/>
    </row>
    <row r="44" spans="4:11" x14ac:dyDescent="0.25">
      <c r="F44" s="60" t="s">
        <v>226</v>
      </c>
      <c r="G44" s="60" t="s">
        <v>227</v>
      </c>
    </row>
    <row r="45" spans="4:11" x14ac:dyDescent="0.25">
      <c r="D45">
        <v>1</v>
      </c>
      <c r="E45" s="58" t="s">
        <v>236</v>
      </c>
      <c r="F45" s="61">
        <v>0</v>
      </c>
      <c r="G45" s="61">
        <f>$F$45+D45*$F$42-1</f>
        <v>5</v>
      </c>
    </row>
    <row r="46" spans="4:11" x14ac:dyDescent="0.25">
      <c r="D46">
        <v>2</v>
      </c>
      <c r="E46" s="58" t="s">
        <v>228</v>
      </c>
      <c r="F46" s="61">
        <f>G45+1</f>
        <v>6</v>
      </c>
      <c r="G46" s="61">
        <f>$F$45+D46*$F$42-1</f>
        <v>11</v>
      </c>
    </row>
    <row r="47" spans="4:11" x14ac:dyDescent="0.25">
      <c r="D47">
        <v>3</v>
      </c>
      <c r="E47" s="58" t="s">
        <v>229</v>
      </c>
      <c r="F47" s="61">
        <f>G46+1</f>
        <v>12</v>
      </c>
      <c r="G47" s="61">
        <f>$F$45+D47*$F$42-1</f>
        <v>17</v>
      </c>
    </row>
    <row r="48" spans="4:11" x14ac:dyDescent="0.25">
      <c r="D48">
        <v>4</v>
      </c>
      <c r="E48" s="58" t="s">
        <v>231</v>
      </c>
      <c r="F48" s="61">
        <f t="shared" ref="F48:F49" si="1">G47+1</f>
        <v>18</v>
      </c>
      <c r="G48" s="61">
        <f>$F$45+D48*$F$42-1</f>
        <v>23</v>
      </c>
    </row>
    <row r="49" spans="4:7" x14ac:dyDescent="0.25">
      <c r="D49">
        <v>5</v>
      </c>
      <c r="E49" s="58" t="s">
        <v>232</v>
      </c>
      <c r="F49" s="61">
        <f t="shared" si="1"/>
        <v>24</v>
      </c>
      <c r="G49" s="61">
        <f>$F$45+D49*$F$42</f>
        <v>30</v>
      </c>
    </row>
    <row r="50" spans="4:7" x14ac:dyDescent="0.25">
      <c r="F50" s="53"/>
      <c r="G50" s="53"/>
    </row>
  </sheetData>
  <mergeCells count="4">
    <mergeCell ref="G32:J32"/>
    <mergeCell ref="G33:J33"/>
    <mergeCell ref="G34:J34"/>
    <mergeCell ref="F43:G43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F542-CC8D-4C2D-AA91-0A679A10D1B0}">
  <sheetPr>
    <tabColor theme="7" tint="0.79998168889431442"/>
  </sheetPr>
  <dimension ref="A1:L64"/>
  <sheetViews>
    <sheetView zoomScale="80" zoomScaleNormal="80" workbookViewId="0">
      <selection activeCell="N47" sqref="N47"/>
    </sheetView>
  </sheetViews>
  <sheetFormatPr defaultRowHeight="15" x14ac:dyDescent="0.25"/>
  <cols>
    <col min="1" max="1" width="7.140625" customWidth="1"/>
    <col min="2" max="2" width="5.7109375" customWidth="1"/>
    <col min="3" max="3" width="4" bestFit="1" customWidth="1"/>
    <col min="4" max="4" width="9.85546875" customWidth="1"/>
    <col min="5" max="5" width="52" customWidth="1"/>
    <col min="6" max="6" width="11.28515625" customWidth="1"/>
    <col min="7" max="7" width="14" bestFit="1" customWidth="1"/>
    <col min="8" max="8" width="17.5703125" customWidth="1"/>
    <col min="9" max="9" width="12.28515625" customWidth="1"/>
    <col min="10" max="10" width="32.7109375" customWidth="1"/>
    <col min="11" max="11" width="48.28515625" customWidth="1"/>
  </cols>
  <sheetData>
    <row r="1" spans="4:8" ht="18.75" x14ac:dyDescent="0.3">
      <c r="E1" s="15" t="s">
        <v>167</v>
      </c>
    </row>
    <row r="2" spans="4:8" ht="18.75" x14ac:dyDescent="0.3">
      <c r="D2" s="16" t="s">
        <v>149</v>
      </c>
      <c r="E2" s="16" t="s">
        <v>242</v>
      </c>
    </row>
    <row r="3" spans="4:8" ht="15.75" x14ac:dyDescent="0.25">
      <c r="E3" s="28" t="s">
        <v>243</v>
      </c>
    </row>
    <row r="4" spans="4:8" ht="31.15" customHeight="1" x14ac:dyDescent="0.25">
      <c r="E4" s="34" t="s">
        <v>103</v>
      </c>
      <c r="F4" s="34" t="s">
        <v>112</v>
      </c>
      <c r="G4" s="35" t="s">
        <v>244</v>
      </c>
      <c r="H4" s="35" t="s">
        <v>245</v>
      </c>
    </row>
    <row r="5" spans="4:8" x14ac:dyDescent="0.25">
      <c r="E5" s="29" t="s">
        <v>100</v>
      </c>
      <c r="F5" s="29" t="s">
        <v>113</v>
      </c>
      <c r="G5" s="19">
        <v>0</v>
      </c>
      <c r="H5" s="22">
        <f>G5+Module1!H5</f>
        <v>1</v>
      </c>
    </row>
    <row r="6" spans="4:8" x14ac:dyDescent="0.25">
      <c r="E6" s="29" t="s">
        <v>101</v>
      </c>
      <c r="F6" s="29" t="s">
        <v>113</v>
      </c>
      <c r="G6" s="19">
        <v>1</v>
      </c>
      <c r="H6" s="22">
        <f>G6+Module1!H6</f>
        <v>2</v>
      </c>
    </row>
    <row r="7" spans="4:8" x14ac:dyDescent="0.25">
      <c r="E7" s="29" t="s">
        <v>102</v>
      </c>
      <c r="F7" s="29" t="s">
        <v>113</v>
      </c>
      <c r="G7" s="19">
        <v>1</v>
      </c>
      <c r="H7" s="22">
        <f>G7+Module1!H7</f>
        <v>2</v>
      </c>
    </row>
    <row r="8" spans="4:8" x14ac:dyDescent="0.25">
      <c r="E8" s="29" t="s">
        <v>150</v>
      </c>
      <c r="F8" s="29" t="s">
        <v>113</v>
      </c>
      <c r="G8" s="19">
        <v>3</v>
      </c>
      <c r="H8" s="22">
        <f>G8+Module1!H8</f>
        <v>4</v>
      </c>
    </row>
    <row r="9" spans="4:8" x14ac:dyDescent="0.25">
      <c r="E9" s="29" t="s">
        <v>151</v>
      </c>
      <c r="F9" s="29" t="s">
        <v>113</v>
      </c>
      <c r="G9" s="19">
        <v>2</v>
      </c>
      <c r="H9" s="22">
        <f>G9+Module1!H9</f>
        <v>2</v>
      </c>
    </row>
    <row r="10" spans="4:8" x14ac:dyDescent="0.25">
      <c r="E10" s="29" t="s">
        <v>117</v>
      </c>
      <c r="F10" s="29" t="s">
        <v>113</v>
      </c>
      <c r="G10" s="19">
        <v>0</v>
      </c>
      <c r="H10" s="22">
        <f>G10+Module1!H10</f>
        <v>0</v>
      </c>
    </row>
    <row r="11" spans="4:8" x14ac:dyDescent="0.25">
      <c r="E11" s="29" t="s">
        <v>152</v>
      </c>
      <c r="F11" s="29" t="s">
        <v>114</v>
      </c>
      <c r="G11" s="19" t="s">
        <v>173</v>
      </c>
      <c r="H11" s="22" t="s">
        <v>173</v>
      </c>
    </row>
    <row r="12" spans="4:8" x14ac:dyDescent="0.25">
      <c r="E12" s="29" t="s">
        <v>156</v>
      </c>
      <c r="F12" s="29" t="s">
        <v>114</v>
      </c>
      <c r="G12" s="19" t="s">
        <v>161</v>
      </c>
      <c r="H12" s="22" t="s">
        <v>161</v>
      </c>
    </row>
    <row r="13" spans="4:8" x14ac:dyDescent="0.25">
      <c r="E13" s="29" t="s">
        <v>109</v>
      </c>
      <c r="F13" s="29" t="s">
        <v>115</v>
      </c>
      <c r="G13" s="19">
        <v>10</v>
      </c>
      <c r="H13" s="22">
        <f>G13+Module1!H13</f>
        <v>13</v>
      </c>
    </row>
    <row r="14" spans="4:8" x14ac:dyDescent="0.25">
      <c r="E14" s="29" t="s">
        <v>110</v>
      </c>
      <c r="F14" s="29" t="s">
        <v>115</v>
      </c>
      <c r="G14" s="19">
        <v>3</v>
      </c>
      <c r="H14" s="22">
        <f>G14+Module1!H14</f>
        <v>4</v>
      </c>
    </row>
    <row r="15" spans="4:8" x14ac:dyDescent="0.25">
      <c r="E15" s="29" t="s">
        <v>111</v>
      </c>
      <c r="F15" s="29" t="s">
        <v>116</v>
      </c>
      <c r="G15" s="19">
        <v>10</v>
      </c>
      <c r="H15" s="22">
        <f>G15+Module1!H15</f>
        <v>10</v>
      </c>
    </row>
    <row r="17" spans="1:12" ht="15.75" x14ac:dyDescent="0.25">
      <c r="E17" s="26" t="s">
        <v>162</v>
      </c>
    </row>
    <row r="18" spans="1:12" ht="30" x14ac:dyDescent="0.25">
      <c r="A18" s="2" t="s">
        <v>0</v>
      </c>
      <c r="B18" s="2" t="s">
        <v>1</v>
      </c>
      <c r="C18" s="2" t="s">
        <v>16</v>
      </c>
      <c r="D18" s="2" t="s">
        <v>2</v>
      </c>
      <c r="E18" s="2" t="s">
        <v>5</v>
      </c>
      <c r="F18" s="4" t="s">
        <v>155</v>
      </c>
      <c r="G18" s="4" t="s">
        <v>3</v>
      </c>
      <c r="H18" s="4" t="s">
        <v>4</v>
      </c>
      <c r="I18" s="41" t="s">
        <v>190</v>
      </c>
      <c r="J18" s="27" t="s">
        <v>141</v>
      </c>
      <c r="K18" s="27" t="s">
        <v>142</v>
      </c>
      <c r="L18" s="50" t="s">
        <v>221</v>
      </c>
    </row>
    <row r="19" spans="1:12" x14ac:dyDescent="0.25">
      <c r="A19" s="37">
        <v>2</v>
      </c>
      <c r="B19" s="37">
        <v>1</v>
      </c>
      <c r="C19" s="37">
        <v>1</v>
      </c>
      <c r="D19" s="37" t="str">
        <f t="shared" ref="D19:D43" si="0">_xlfn.CONCAT("ID.",A19,".",B19,".",C19)</f>
        <v>ID.2.1.1</v>
      </c>
      <c r="E19" s="38" t="s">
        <v>24</v>
      </c>
      <c r="F19" s="37" t="s">
        <v>153</v>
      </c>
      <c r="G19" s="37" t="s">
        <v>10</v>
      </c>
      <c r="H19" s="37" t="s">
        <v>8</v>
      </c>
      <c r="I19" s="39"/>
      <c r="J19" s="40" t="s">
        <v>170</v>
      </c>
      <c r="K19" s="37" t="s">
        <v>185</v>
      </c>
      <c r="L19" s="63">
        <v>2</v>
      </c>
    </row>
    <row r="20" spans="1:12" x14ac:dyDescent="0.25">
      <c r="A20" s="37">
        <v>2</v>
      </c>
      <c r="B20" s="37">
        <v>1</v>
      </c>
      <c r="C20" s="37">
        <v>2</v>
      </c>
      <c r="D20" s="37" t="str">
        <f t="shared" si="0"/>
        <v>ID.2.1.2</v>
      </c>
      <c r="E20" s="38" t="s">
        <v>25</v>
      </c>
      <c r="F20" s="37" t="s">
        <v>153</v>
      </c>
      <c r="G20" s="37" t="s">
        <v>10</v>
      </c>
      <c r="H20" s="37" t="s">
        <v>8</v>
      </c>
      <c r="I20" s="39"/>
      <c r="J20" s="40" t="s">
        <v>169</v>
      </c>
      <c r="K20" s="37" t="s">
        <v>183</v>
      </c>
      <c r="L20" s="63">
        <v>3</v>
      </c>
    </row>
    <row r="21" spans="1:12" x14ac:dyDescent="0.25">
      <c r="A21" s="37">
        <v>2</v>
      </c>
      <c r="B21" s="37">
        <v>1</v>
      </c>
      <c r="C21" s="37">
        <v>3</v>
      </c>
      <c r="D21" s="37" t="str">
        <f t="shared" si="0"/>
        <v>ID.2.1.3</v>
      </c>
      <c r="E21" s="38" t="s">
        <v>26</v>
      </c>
      <c r="F21" s="37" t="s">
        <v>153</v>
      </c>
      <c r="G21" s="37" t="s">
        <v>10</v>
      </c>
      <c r="H21" s="37" t="s">
        <v>12</v>
      </c>
      <c r="I21" s="39"/>
      <c r="J21" s="40" t="s">
        <v>177</v>
      </c>
      <c r="K21" s="37" t="s">
        <v>183</v>
      </c>
      <c r="L21" s="63">
        <v>3</v>
      </c>
    </row>
    <row r="22" spans="1:12" x14ac:dyDescent="0.25">
      <c r="A22" s="37">
        <v>2</v>
      </c>
      <c r="B22" s="37">
        <v>1</v>
      </c>
      <c r="C22" s="37">
        <v>4</v>
      </c>
      <c r="D22" s="37" t="str">
        <f t="shared" si="0"/>
        <v>ID.2.1.4</v>
      </c>
      <c r="E22" s="38" t="s">
        <v>27</v>
      </c>
      <c r="F22" s="37" t="s">
        <v>153</v>
      </c>
      <c r="G22" s="37" t="s">
        <v>10</v>
      </c>
      <c r="H22" s="37" t="s">
        <v>12</v>
      </c>
      <c r="I22" s="39"/>
      <c r="J22" s="40" t="s">
        <v>175</v>
      </c>
      <c r="K22" s="37" t="s">
        <v>183</v>
      </c>
      <c r="L22" s="63">
        <v>3</v>
      </c>
    </row>
    <row r="23" spans="1:12" x14ac:dyDescent="0.25">
      <c r="A23" s="37">
        <v>2</v>
      </c>
      <c r="B23" s="37">
        <v>2</v>
      </c>
      <c r="C23" s="37">
        <v>1</v>
      </c>
      <c r="D23" s="37" t="str">
        <f t="shared" si="0"/>
        <v>ID.2.2.1</v>
      </c>
      <c r="E23" s="38" t="s">
        <v>39</v>
      </c>
      <c r="F23" s="37" t="s">
        <v>153</v>
      </c>
      <c r="G23" s="37" t="s">
        <v>10</v>
      </c>
      <c r="H23" s="37" t="s">
        <v>8</v>
      </c>
      <c r="I23" s="39"/>
      <c r="J23" s="40" t="s">
        <v>176</v>
      </c>
      <c r="K23" s="37" t="s">
        <v>183</v>
      </c>
      <c r="L23" s="63">
        <v>3</v>
      </c>
    </row>
    <row r="24" spans="1:12" x14ac:dyDescent="0.25">
      <c r="A24" s="37">
        <v>2</v>
      </c>
      <c r="B24" s="37">
        <v>2</v>
      </c>
      <c r="C24" s="37">
        <v>2</v>
      </c>
      <c r="D24" s="37" t="str">
        <f t="shared" si="0"/>
        <v>ID.2.2.2</v>
      </c>
      <c r="E24" s="38" t="s">
        <v>40</v>
      </c>
      <c r="F24" s="37" t="s">
        <v>153</v>
      </c>
      <c r="G24" s="37" t="s">
        <v>7</v>
      </c>
      <c r="H24" s="37" t="s">
        <v>8</v>
      </c>
      <c r="I24" s="39"/>
      <c r="J24" s="40" t="s">
        <v>172</v>
      </c>
      <c r="K24" s="37" t="s">
        <v>183</v>
      </c>
      <c r="L24" s="63">
        <v>3</v>
      </c>
    </row>
    <row r="25" spans="1:12" x14ac:dyDescent="0.25">
      <c r="A25" s="37">
        <v>2</v>
      </c>
      <c r="B25" s="37">
        <v>2</v>
      </c>
      <c r="C25" s="37">
        <v>3</v>
      </c>
      <c r="D25" s="37" t="str">
        <f t="shared" si="0"/>
        <v>ID.2.2.3</v>
      </c>
      <c r="E25" s="38" t="s">
        <v>41</v>
      </c>
      <c r="F25" s="37" t="s">
        <v>153</v>
      </c>
      <c r="G25" s="37" t="s">
        <v>7</v>
      </c>
      <c r="H25" s="37" t="s">
        <v>8</v>
      </c>
      <c r="I25" s="39"/>
      <c r="J25" s="40" t="s">
        <v>171</v>
      </c>
      <c r="K25" s="37" t="s">
        <v>183</v>
      </c>
      <c r="L25" s="63">
        <v>3</v>
      </c>
    </row>
    <row r="26" spans="1:12" x14ac:dyDescent="0.25">
      <c r="A26" s="37">
        <v>2</v>
      </c>
      <c r="B26" s="37">
        <v>2</v>
      </c>
      <c r="C26" s="37">
        <v>4</v>
      </c>
      <c r="D26" s="37" t="str">
        <f t="shared" si="0"/>
        <v>ID.2.2.4</v>
      </c>
      <c r="E26" s="38" t="s">
        <v>42</v>
      </c>
      <c r="F26" s="37" t="s">
        <v>153</v>
      </c>
      <c r="G26" s="37" t="s">
        <v>7</v>
      </c>
      <c r="H26" s="37" t="s">
        <v>12</v>
      </c>
      <c r="I26" s="39"/>
      <c r="J26" s="40" t="s">
        <v>192</v>
      </c>
      <c r="K26" s="37" t="s">
        <v>184</v>
      </c>
      <c r="L26" s="63">
        <v>4</v>
      </c>
    </row>
    <row r="27" spans="1:12" x14ac:dyDescent="0.25">
      <c r="A27" s="5">
        <v>2</v>
      </c>
      <c r="B27" s="5">
        <v>1</v>
      </c>
      <c r="C27" s="5">
        <v>5</v>
      </c>
      <c r="D27" s="5" t="str">
        <f t="shared" si="0"/>
        <v>ID.2.1.5</v>
      </c>
      <c r="E27" s="6" t="s">
        <v>28</v>
      </c>
      <c r="F27" s="5" t="s">
        <v>154</v>
      </c>
      <c r="G27" s="5" t="s">
        <v>10</v>
      </c>
      <c r="H27" s="5" t="s">
        <v>12</v>
      </c>
      <c r="I27" s="5" t="s">
        <v>189</v>
      </c>
      <c r="J27" s="36" t="s">
        <v>191</v>
      </c>
      <c r="K27" s="5" t="s">
        <v>183</v>
      </c>
      <c r="L27" s="64">
        <v>7</v>
      </c>
    </row>
    <row r="28" spans="1:12" x14ac:dyDescent="0.25">
      <c r="A28" s="5">
        <v>2</v>
      </c>
      <c r="B28" s="5">
        <v>1</v>
      </c>
      <c r="C28" s="5">
        <v>6</v>
      </c>
      <c r="D28" s="5" t="str">
        <f t="shared" si="0"/>
        <v>ID.2.1.6</v>
      </c>
      <c r="E28" s="6" t="s">
        <v>29</v>
      </c>
      <c r="F28" s="5" t="s">
        <v>154</v>
      </c>
      <c r="G28" s="5" t="s">
        <v>10</v>
      </c>
      <c r="H28" s="5" t="s">
        <v>12</v>
      </c>
      <c r="I28" s="5" t="s">
        <v>189</v>
      </c>
      <c r="J28" s="36" t="s">
        <v>187</v>
      </c>
      <c r="K28" s="5" t="s">
        <v>183</v>
      </c>
      <c r="L28" s="64">
        <v>6</v>
      </c>
    </row>
    <row r="29" spans="1:12" x14ac:dyDescent="0.25">
      <c r="A29" s="5">
        <v>2</v>
      </c>
      <c r="B29" s="5">
        <v>1</v>
      </c>
      <c r="C29" s="5">
        <v>7</v>
      </c>
      <c r="D29" s="5" t="str">
        <f t="shared" si="0"/>
        <v>ID.2.1.7</v>
      </c>
      <c r="E29" s="6" t="s">
        <v>30</v>
      </c>
      <c r="F29" s="5" t="s">
        <v>154</v>
      </c>
      <c r="G29" s="5" t="s">
        <v>10</v>
      </c>
      <c r="H29" s="5" t="s">
        <v>12</v>
      </c>
      <c r="I29" s="5" t="s">
        <v>189</v>
      </c>
      <c r="J29" s="36" t="s">
        <v>191</v>
      </c>
      <c r="K29" s="5" t="s">
        <v>183</v>
      </c>
      <c r="L29" s="64">
        <v>7</v>
      </c>
    </row>
    <row r="30" spans="1:12" x14ac:dyDescent="0.25">
      <c r="A30" s="5">
        <v>2</v>
      </c>
      <c r="B30" s="5">
        <v>1</v>
      </c>
      <c r="C30" s="5">
        <v>8</v>
      </c>
      <c r="D30" s="5" t="str">
        <f t="shared" si="0"/>
        <v>ID.2.1.8</v>
      </c>
      <c r="E30" s="6" t="s">
        <v>31</v>
      </c>
      <c r="F30" s="5" t="s">
        <v>154</v>
      </c>
      <c r="G30" s="5" t="s">
        <v>10</v>
      </c>
      <c r="H30" s="5" t="s">
        <v>12</v>
      </c>
      <c r="I30" s="5" t="s">
        <v>189</v>
      </c>
      <c r="J30" s="36" t="s">
        <v>191</v>
      </c>
      <c r="K30" s="5" t="s">
        <v>183</v>
      </c>
      <c r="L30" s="64">
        <v>7</v>
      </c>
    </row>
    <row r="31" spans="1:12" x14ac:dyDescent="0.25">
      <c r="A31" s="5">
        <v>2</v>
      </c>
      <c r="B31" s="5">
        <v>1</v>
      </c>
      <c r="C31" s="5">
        <v>9</v>
      </c>
      <c r="D31" s="5" t="str">
        <f t="shared" si="0"/>
        <v>ID.2.1.9</v>
      </c>
      <c r="E31" s="6" t="s">
        <v>32</v>
      </c>
      <c r="F31" s="5" t="s">
        <v>154</v>
      </c>
      <c r="G31" s="5" t="s">
        <v>10</v>
      </c>
      <c r="H31" s="5" t="s">
        <v>12</v>
      </c>
      <c r="I31" s="5" t="s">
        <v>189</v>
      </c>
      <c r="J31" s="36" t="s">
        <v>191</v>
      </c>
      <c r="K31" s="5" t="s">
        <v>183</v>
      </c>
      <c r="L31" s="64">
        <v>7</v>
      </c>
    </row>
    <row r="32" spans="1:12" x14ac:dyDescent="0.25">
      <c r="A32" s="5">
        <v>2</v>
      </c>
      <c r="B32" s="5">
        <v>1</v>
      </c>
      <c r="C32" s="5">
        <v>10</v>
      </c>
      <c r="D32" s="5" t="str">
        <f t="shared" si="0"/>
        <v>ID.2.1.10</v>
      </c>
      <c r="E32" s="6" t="s">
        <v>34</v>
      </c>
      <c r="F32" s="5" t="s">
        <v>154</v>
      </c>
      <c r="G32" s="5" t="s">
        <v>10</v>
      </c>
      <c r="H32" s="5" t="s">
        <v>12</v>
      </c>
      <c r="I32" s="5" t="s">
        <v>33</v>
      </c>
      <c r="J32" s="36" t="s">
        <v>186</v>
      </c>
      <c r="K32" s="5" t="s">
        <v>185</v>
      </c>
      <c r="L32" s="64">
        <v>4</v>
      </c>
    </row>
    <row r="33" spans="1:12" x14ac:dyDescent="0.25">
      <c r="A33" s="5">
        <v>2</v>
      </c>
      <c r="B33" s="5">
        <v>1</v>
      </c>
      <c r="C33" s="5">
        <v>11</v>
      </c>
      <c r="D33" s="5" t="str">
        <f t="shared" si="0"/>
        <v>ID.2.1.11</v>
      </c>
      <c r="E33" s="6" t="s">
        <v>35</v>
      </c>
      <c r="F33" s="5" t="s">
        <v>154</v>
      </c>
      <c r="G33" s="5" t="s">
        <v>10</v>
      </c>
      <c r="H33" s="5" t="s">
        <v>12</v>
      </c>
      <c r="I33" s="5" t="s">
        <v>33</v>
      </c>
      <c r="J33" s="36" t="s">
        <v>181</v>
      </c>
      <c r="K33" s="5" t="s">
        <v>185</v>
      </c>
      <c r="L33" s="64">
        <v>3</v>
      </c>
    </row>
    <row r="34" spans="1:12" x14ac:dyDescent="0.25">
      <c r="A34" s="5">
        <v>2</v>
      </c>
      <c r="B34" s="5">
        <v>1</v>
      </c>
      <c r="C34" s="5">
        <v>12</v>
      </c>
      <c r="D34" s="5" t="str">
        <f t="shared" si="0"/>
        <v>ID.2.1.12</v>
      </c>
      <c r="E34" s="6" t="s">
        <v>36</v>
      </c>
      <c r="F34" s="5" t="s">
        <v>154</v>
      </c>
      <c r="G34" s="5" t="s">
        <v>10</v>
      </c>
      <c r="H34" s="5" t="s">
        <v>12</v>
      </c>
      <c r="I34" s="5" t="s">
        <v>33</v>
      </c>
      <c r="J34" s="36" t="s">
        <v>181</v>
      </c>
      <c r="K34" s="5" t="s">
        <v>185</v>
      </c>
      <c r="L34" s="64">
        <v>3</v>
      </c>
    </row>
    <row r="35" spans="1:12" x14ac:dyDescent="0.25">
      <c r="A35" s="5">
        <v>2</v>
      </c>
      <c r="B35" s="5">
        <v>1</v>
      </c>
      <c r="C35" s="5">
        <v>13</v>
      </c>
      <c r="D35" s="5" t="str">
        <f t="shared" si="0"/>
        <v>ID.2.1.13</v>
      </c>
      <c r="E35" s="6" t="s">
        <v>37</v>
      </c>
      <c r="F35" s="5" t="s">
        <v>154</v>
      </c>
      <c r="G35" s="5" t="s">
        <v>7</v>
      </c>
      <c r="H35" s="5" t="s">
        <v>12</v>
      </c>
      <c r="I35" s="5" t="s">
        <v>33</v>
      </c>
      <c r="J35" s="36" t="s">
        <v>181</v>
      </c>
      <c r="K35" s="5" t="s">
        <v>185</v>
      </c>
      <c r="L35" s="64">
        <v>3</v>
      </c>
    </row>
    <row r="36" spans="1:12" x14ac:dyDescent="0.25">
      <c r="A36" s="5">
        <v>2</v>
      </c>
      <c r="B36" s="5">
        <v>1</v>
      </c>
      <c r="C36" s="5">
        <v>14</v>
      </c>
      <c r="D36" s="5" t="str">
        <f t="shared" si="0"/>
        <v>ID.2.1.14</v>
      </c>
      <c r="E36" s="6" t="s">
        <v>38</v>
      </c>
      <c r="F36" s="5" t="s">
        <v>154</v>
      </c>
      <c r="G36" s="5" t="s">
        <v>10</v>
      </c>
      <c r="H36" s="5" t="s">
        <v>12</v>
      </c>
      <c r="I36" s="5" t="s">
        <v>33</v>
      </c>
      <c r="J36" s="36" t="s">
        <v>181</v>
      </c>
      <c r="K36" s="5" t="s">
        <v>185</v>
      </c>
      <c r="L36" s="64">
        <v>3</v>
      </c>
    </row>
    <row r="37" spans="1:12" x14ac:dyDescent="0.25">
      <c r="A37" s="5">
        <v>2</v>
      </c>
      <c r="B37" s="5">
        <v>2</v>
      </c>
      <c r="C37" s="5">
        <v>5</v>
      </c>
      <c r="D37" s="5" t="str">
        <f t="shared" si="0"/>
        <v>ID.2.2.5</v>
      </c>
      <c r="E37" s="6" t="s">
        <v>43</v>
      </c>
      <c r="F37" s="5" t="s">
        <v>154</v>
      </c>
      <c r="G37" s="5" t="s">
        <v>7</v>
      </c>
      <c r="H37" s="5" t="s">
        <v>12</v>
      </c>
      <c r="I37" s="5" t="s">
        <v>189</v>
      </c>
      <c r="J37" s="36" t="s">
        <v>187</v>
      </c>
      <c r="K37" s="5" t="s">
        <v>184</v>
      </c>
      <c r="L37" s="64">
        <v>7</v>
      </c>
    </row>
    <row r="38" spans="1:12" x14ac:dyDescent="0.25">
      <c r="A38" s="5">
        <v>2</v>
      </c>
      <c r="B38" s="5">
        <v>2</v>
      </c>
      <c r="C38" s="5">
        <v>6</v>
      </c>
      <c r="D38" s="5" t="str">
        <f t="shared" si="0"/>
        <v>ID.2.2.6</v>
      </c>
      <c r="E38" s="6" t="s">
        <v>44</v>
      </c>
      <c r="F38" s="5" t="s">
        <v>154</v>
      </c>
      <c r="G38" s="5" t="s">
        <v>7</v>
      </c>
      <c r="H38" s="5" t="s">
        <v>12</v>
      </c>
      <c r="I38" s="5" t="s">
        <v>189</v>
      </c>
      <c r="J38" s="36" t="s">
        <v>187</v>
      </c>
      <c r="K38" s="5" t="s">
        <v>183</v>
      </c>
      <c r="L38" s="64">
        <v>6</v>
      </c>
    </row>
    <row r="39" spans="1:12" x14ac:dyDescent="0.25">
      <c r="A39" s="5">
        <v>2</v>
      </c>
      <c r="B39" s="5">
        <v>2</v>
      </c>
      <c r="C39" s="5">
        <v>7</v>
      </c>
      <c r="D39" s="5" t="str">
        <f t="shared" si="0"/>
        <v>ID.2.2.7</v>
      </c>
      <c r="E39" s="6" t="s">
        <v>45</v>
      </c>
      <c r="F39" s="5" t="s">
        <v>154</v>
      </c>
      <c r="G39" s="5" t="s">
        <v>10</v>
      </c>
      <c r="H39" s="5" t="s">
        <v>12</v>
      </c>
      <c r="I39" s="5" t="s">
        <v>189</v>
      </c>
      <c r="J39" s="36" t="s">
        <v>191</v>
      </c>
      <c r="K39" s="5" t="s">
        <v>183</v>
      </c>
      <c r="L39" s="64">
        <v>7</v>
      </c>
    </row>
    <row r="40" spans="1:12" x14ac:dyDescent="0.25">
      <c r="A40" s="5">
        <v>2</v>
      </c>
      <c r="B40" s="5">
        <v>2</v>
      </c>
      <c r="C40" s="5">
        <v>8</v>
      </c>
      <c r="D40" s="5" t="str">
        <f t="shared" si="0"/>
        <v>ID.2.2.8</v>
      </c>
      <c r="E40" s="6" t="s">
        <v>46</v>
      </c>
      <c r="F40" s="5" t="s">
        <v>154</v>
      </c>
      <c r="G40" s="5" t="s">
        <v>10</v>
      </c>
      <c r="H40" s="5" t="s">
        <v>12</v>
      </c>
      <c r="I40" s="5" t="s">
        <v>189</v>
      </c>
      <c r="J40" s="36" t="s">
        <v>187</v>
      </c>
      <c r="K40" s="5" t="s">
        <v>183</v>
      </c>
      <c r="L40" s="64">
        <v>6</v>
      </c>
    </row>
    <row r="41" spans="1:12" x14ac:dyDescent="0.25">
      <c r="A41" s="5">
        <v>2</v>
      </c>
      <c r="B41" s="5">
        <v>2</v>
      </c>
      <c r="C41" s="5">
        <v>9</v>
      </c>
      <c r="D41" s="5" t="str">
        <f t="shared" si="0"/>
        <v>ID.2.2.9</v>
      </c>
      <c r="E41" s="6" t="s">
        <v>47</v>
      </c>
      <c r="F41" s="5" t="s">
        <v>154</v>
      </c>
      <c r="G41" s="5" t="s">
        <v>7</v>
      </c>
      <c r="H41" s="5" t="s">
        <v>12</v>
      </c>
      <c r="I41" s="5" t="s">
        <v>33</v>
      </c>
      <c r="J41" s="36" t="s">
        <v>181</v>
      </c>
      <c r="K41" s="5" t="s">
        <v>185</v>
      </c>
      <c r="L41" s="64">
        <v>3</v>
      </c>
    </row>
    <row r="42" spans="1:12" x14ac:dyDescent="0.25">
      <c r="A42" s="5">
        <v>2</v>
      </c>
      <c r="B42" s="5">
        <v>2</v>
      </c>
      <c r="C42" s="5">
        <v>10</v>
      </c>
      <c r="D42" s="5" t="str">
        <f t="shared" si="0"/>
        <v>ID.2.2.10</v>
      </c>
      <c r="E42" s="6" t="s">
        <v>48</v>
      </c>
      <c r="F42" s="5" t="s">
        <v>154</v>
      </c>
      <c r="G42" s="5" t="s">
        <v>7</v>
      </c>
      <c r="H42" s="5" t="s">
        <v>12</v>
      </c>
      <c r="I42" s="5" t="s">
        <v>33</v>
      </c>
      <c r="J42" s="36" t="s">
        <v>181</v>
      </c>
      <c r="K42" s="5" t="s">
        <v>185</v>
      </c>
      <c r="L42" s="64">
        <v>3</v>
      </c>
    </row>
    <row r="43" spans="1:12" x14ac:dyDescent="0.25">
      <c r="A43" s="5">
        <v>2</v>
      </c>
      <c r="B43" s="5">
        <v>2</v>
      </c>
      <c r="C43" s="5">
        <v>11</v>
      </c>
      <c r="D43" s="5" t="str">
        <f t="shared" si="0"/>
        <v>ID.2.2.11</v>
      </c>
      <c r="E43" s="6" t="s">
        <v>49</v>
      </c>
      <c r="F43" s="5" t="s">
        <v>154</v>
      </c>
      <c r="G43" s="5" t="s">
        <v>10</v>
      </c>
      <c r="H43" s="5" t="s">
        <v>12</v>
      </c>
      <c r="I43" s="5" t="s">
        <v>33</v>
      </c>
      <c r="J43" s="36" t="s">
        <v>181</v>
      </c>
      <c r="K43" s="5" t="s">
        <v>183</v>
      </c>
      <c r="L43" s="64">
        <v>4</v>
      </c>
    </row>
    <row r="44" spans="1:12" x14ac:dyDescent="0.25">
      <c r="J44" s="3"/>
      <c r="K44" s="3"/>
      <c r="L44" s="54">
        <f>SUM(L19:L43)</f>
        <v>110</v>
      </c>
    </row>
    <row r="46" spans="1:12" ht="15.75" x14ac:dyDescent="0.25">
      <c r="E46" s="26" t="s">
        <v>163</v>
      </c>
      <c r="H46" s="14"/>
    </row>
    <row r="47" spans="1:12" x14ac:dyDescent="0.25">
      <c r="E47" s="30" t="s">
        <v>103</v>
      </c>
      <c r="F47" s="30" t="s">
        <v>112</v>
      </c>
      <c r="G47" s="71" t="s">
        <v>164</v>
      </c>
      <c r="H47" s="72"/>
      <c r="I47" s="72"/>
      <c r="J47" s="73"/>
      <c r="K47" s="31" t="s">
        <v>165</v>
      </c>
    </row>
    <row r="48" spans="1:12" ht="30" x14ac:dyDescent="0.25">
      <c r="E48" s="32" t="s">
        <v>194</v>
      </c>
      <c r="F48" s="32" t="s">
        <v>123</v>
      </c>
      <c r="G48" s="74" t="s">
        <v>193</v>
      </c>
      <c r="H48" s="74"/>
      <c r="I48" s="74"/>
      <c r="J48" s="74"/>
      <c r="K48" s="33" t="s">
        <v>246</v>
      </c>
    </row>
    <row r="49" spans="4:11" ht="75" x14ac:dyDescent="0.25">
      <c r="E49" s="32" t="s">
        <v>118</v>
      </c>
      <c r="F49" s="32" t="s">
        <v>123</v>
      </c>
      <c r="G49" s="74" t="s">
        <v>197</v>
      </c>
      <c r="H49" s="74"/>
      <c r="I49" s="74"/>
      <c r="J49" s="74"/>
      <c r="K49" s="33" t="s">
        <v>211</v>
      </c>
    </row>
    <row r="50" spans="4:11" x14ac:dyDescent="0.25">
      <c r="K50" s="1"/>
    </row>
    <row r="51" spans="4:11" x14ac:dyDescent="0.25">
      <c r="K51" s="1"/>
    </row>
    <row r="52" spans="4:11" ht="15.75" x14ac:dyDescent="0.25">
      <c r="E52" s="55" t="s">
        <v>222</v>
      </c>
      <c r="I52" s="3"/>
    </row>
    <row r="53" spans="4:11" x14ac:dyDescent="0.25">
      <c r="E53" s="2" t="s">
        <v>233</v>
      </c>
      <c r="F53" s="62" t="s">
        <v>234</v>
      </c>
      <c r="I53" s="3"/>
    </row>
    <row r="54" spans="4:11" x14ac:dyDescent="0.25">
      <c r="E54" s="2" t="s">
        <v>223</v>
      </c>
      <c r="I54" s="3"/>
    </row>
    <row r="55" spans="4:11" x14ac:dyDescent="0.25">
      <c r="E55" s="58" t="s">
        <v>224</v>
      </c>
      <c r="F55" s="57">
        <f>L44</f>
        <v>110</v>
      </c>
      <c r="I55" s="3"/>
    </row>
    <row r="56" spans="4:11" x14ac:dyDescent="0.25">
      <c r="E56" s="58" t="s">
        <v>230</v>
      </c>
      <c r="F56" s="56">
        <v>5</v>
      </c>
      <c r="I56" s="3"/>
    </row>
    <row r="57" spans="4:11" x14ac:dyDescent="0.25">
      <c r="E57" s="58" t="s">
        <v>225</v>
      </c>
      <c r="F57" s="59">
        <f>ROUND(F55/F56,0)</f>
        <v>22</v>
      </c>
      <c r="I57" s="3"/>
    </row>
    <row r="58" spans="4:11" x14ac:dyDescent="0.25">
      <c r="F58" s="75" t="s">
        <v>235</v>
      </c>
      <c r="G58" s="76"/>
      <c r="I58" s="3"/>
    </row>
    <row r="59" spans="4:11" x14ac:dyDescent="0.25">
      <c r="F59" s="60" t="s">
        <v>226</v>
      </c>
      <c r="G59" s="60" t="s">
        <v>227</v>
      </c>
      <c r="I59" s="3"/>
    </row>
    <row r="60" spans="4:11" x14ac:dyDescent="0.25">
      <c r="D60">
        <v>1</v>
      </c>
      <c r="E60" s="58" t="s">
        <v>236</v>
      </c>
      <c r="F60" s="61">
        <v>0</v>
      </c>
      <c r="G60" s="61">
        <f>$F$60+D60*$F$57-1</f>
        <v>21</v>
      </c>
      <c r="I60" s="3"/>
    </row>
    <row r="61" spans="4:11" x14ac:dyDescent="0.25">
      <c r="D61">
        <v>2</v>
      </c>
      <c r="E61" s="58" t="s">
        <v>228</v>
      </c>
      <c r="F61" s="61">
        <f>G60+1</f>
        <v>22</v>
      </c>
      <c r="G61" s="61">
        <f t="shared" ref="G61:G63" si="1">$F$60+D61*$F$57-1</f>
        <v>43</v>
      </c>
      <c r="I61" s="3"/>
    </row>
    <row r="62" spans="4:11" x14ac:dyDescent="0.25">
      <c r="D62">
        <v>3</v>
      </c>
      <c r="E62" s="58" t="s">
        <v>229</v>
      </c>
      <c r="F62" s="61">
        <f>G61+1</f>
        <v>44</v>
      </c>
      <c r="G62" s="61">
        <f t="shared" si="1"/>
        <v>65</v>
      </c>
      <c r="I62" s="3"/>
    </row>
    <row r="63" spans="4:11" x14ac:dyDescent="0.25">
      <c r="D63">
        <v>4</v>
      </c>
      <c r="E63" s="58" t="s">
        <v>231</v>
      </c>
      <c r="F63" s="61">
        <f t="shared" ref="F63:F64" si="2">G62+1</f>
        <v>66</v>
      </c>
      <c r="G63" s="61">
        <f t="shared" si="1"/>
        <v>87</v>
      </c>
      <c r="I63" s="3"/>
    </row>
    <row r="64" spans="4:11" x14ac:dyDescent="0.25">
      <c r="D64">
        <v>5</v>
      </c>
      <c r="E64" s="58" t="s">
        <v>232</v>
      </c>
      <c r="F64" s="61">
        <f t="shared" si="2"/>
        <v>88</v>
      </c>
      <c r="G64" s="61">
        <f>$F$60+D64*$F$57</f>
        <v>110</v>
      </c>
      <c r="I64" s="3"/>
    </row>
  </sheetData>
  <mergeCells count="4">
    <mergeCell ref="G47:J47"/>
    <mergeCell ref="G48:J48"/>
    <mergeCell ref="G49:J49"/>
    <mergeCell ref="F58:G58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5C6C-91C6-4046-A320-BA99B809998B}">
  <sheetPr>
    <tabColor theme="8" tint="0.39997558519241921"/>
  </sheetPr>
  <dimension ref="A1:L74"/>
  <sheetViews>
    <sheetView topLeftCell="A11" zoomScale="80" zoomScaleNormal="80" workbookViewId="0">
      <selection activeCell="K53" sqref="K53"/>
    </sheetView>
  </sheetViews>
  <sheetFormatPr defaultRowHeight="15" x14ac:dyDescent="0.25"/>
  <cols>
    <col min="1" max="1" width="7.140625" customWidth="1"/>
    <col min="2" max="2" width="5.7109375" customWidth="1"/>
    <col min="3" max="3" width="4" bestFit="1" customWidth="1"/>
    <col min="4" max="4" width="9.85546875" customWidth="1"/>
    <col min="5" max="5" width="52" customWidth="1"/>
    <col min="6" max="6" width="11.28515625" customWidth="1"/>
    <col min="7" max="7" width="16.28515625" customWidth="1"/>
    <col min="8" max="8" width="17.5703125" customWidth="1"/>
    <col min="9" max="9" width="12.28515625" customWidth="1"/>
    <col min="10" max="10" width="27.85546875" customWidth="1"/>
    <col min="11" max="11" width="48.28515625" customWidth="1"/>
  </cols>
  <sheetData>
    <row r="1" spans="4:8" ht="18.75" x14ac:dyDescent="0.3">
      <c r="E1" s="15" t="s">
        <v>195</v>
      </c>
    </row>
    <row r="2" spans="4:8" ht="18.75" x14ac:dyDescent="0.3">
      <c r="D2" s="16" t="s">
        <v>149</v>
      </c>
      <c r="E2" s="16" t="s">
        <v>196</v>
      </c>
    </row>
    <row r="3" spans="4:8" ht="15.75" x14ac:dyDescent="0.25">
      <c r="E3" s="28" t="s">
        <v>243</v>
      </c>
    </row>
    <row r="4" spans="4:8" ht="31.15" customHeight="1" x14ac:dyDescent="0.25">
      <c r="E4" s="34" t="s">
        <v>103</v>
      </c>
      <c r="F4" s="34" t="s">
        <v>112</v>
      </c>
      <c r="G4" s="35" t="s">
        <v>244</v>
      </c>
      <c r="H4" s="35" t="s">
        <v>245</v>
      </c>
    </row>
    <row r="5" spans="4:8" x14ac:dyDescent="0.25">
      <c r="E5" s="29" t="s">
        <v>100</v>
      </c>
      <c r="F5" s="29" t="s">
        <v>113</v>
      </c>
      <c r="G5" s="19">
        <v>1</v>
      </c>
      <c r="H5" s="22">
        <f>G5+Module2!H5</f>
        <v>2</v>
      </c>
    </row>
    <row r="6" spans="4:8" x14ac:dyDescent="0.25">
      <c r="E6" s="29" t="s">
        <v>101</v>
      </c>
      <c r="F6" s="29" t="s">
        <v>113</v>
      </c>
      <c r="G6" s="19">
        <v>3</v>
      </c>
      <c r="H6" s="22">
        <f>G6+Module2!H6</f>
        <v>5</v>
      </c>
    </row>
    <row r="7" spans="4:8" x14ac:dyDescent="0.25">
      <c r="E7" s="29" t="s">
        <v>102</v>
      </c>
      <c r="F7" s="29" t="s">
        <v>113</v>
      </c>
      <c r="G7" s="19">
        <v>2</v>
      </c>
      <c r="H7" s="22">
        <f>G7+Module2!H7</f>
        <v>4</v>
      </c>
    </row>
    <row r="8" spans="4:8" x14ac:dyDescent="0.25">
      <c r="E8" s="29" t="s">
        <v>150</v>
      </c>
      <c r="F8" s="29" t="s">
        <v>113</v>
      </c>
      <c r="G8" s="19">
        <v>4</v>
      </c>
      <c r="H8" s="22">
        <f>G8+Module2!H8</f>
        <v>8</v>
      </c>
    </row>
    <row r="9" spans="4:8" x14ac:dyDescent="0.25">
      <c r="E9" s="29" t="s">
        <v>151</v>
      </c>
      <c r="F9" s="29" t="s">
        <v>113</v>
      </c>
      <c r="G9" s="19">
        <v>4</v>
      </c>
      <c r="H9" s="22">
        <f>G9+Module2!H9</f>
        <v>6</v>
      </c>
    </row>
    <row r="10" spans="4:8" x14ac:dyDescent="0.25">
      <c r="E10" s="29" t="s">
        <v>117</v>
      </c>
      <c r="F10" s="29" t="s">
        <v>113</v>
      </c>
      <c r="G10" s="19">
        <v>0</v>
      </c>
      <c r="H10" s="22">
        <f>G10+Module2!H10</f>
        <v>0</v>
      </c>
    </row>
    <row r="11" spans="4:8" x14ac:dyDescent="0.25">
      <c r="E11" s="29" t="s">
        <v>152</v>
      </c>
      <c r="F11" s="29" t="s">
        <v>114</v>
      </c>
      <c r="G11" s="19" t="s">
        <v>198</v>
      </c>
      <c r="H11" s="22" t="s">
        <v>198</v>
      </c>
    </row>
    <row r="12" spans="4:8" x14ac:dyDescent="0.25">
      <c r="E12" s="29" t="s">
        <v>156</v>
      </c>
      <c r="F12" s="29" t="s">
        <v>114</v>
      </c>
      <c r="G12" s="19" t="s">
        <v>173</v>
      </c>
      <c r="H12" s="22" t="s">
        <v>173</v>
      </c>
    </row>
    <row r="13" spans="4:8" x14ac:dyDescent="0.25">
      <c r="E13" s="29" t="s">
        <v>109</v>
      </c>
      <c r="F13" s="29" t="s">
        <v>115</v>
      </c>
      <c r="G13" s="19">
        <v>15</v>
      </c>
      <c r="H13" s="22">
        <f>G13+Module2!H13</f>
        <v>28</v>
      </c>
    </row>
    <row r="14" spans="4:8" x14ac:dyDescent="0.25">
      <c r="E14" s="29" t="s">
        <v>110</v>
      </c>
      <c r="F14" s="29" t="s">
        <v>115</v>
      </c>
      <c r="G14" s="19">
        <v>6</v>
      </c>
      <c r="H14" s="22">
        <f>G14+Module2!H14</f>
        <v>10</v>
      </c>
    </row>
    <row r="15" spans="4:8" x14ac:dyDescent="0.25">
      <c r="E15" s="29" t="s">
        <v>111</v>
      </c>
      <c r="F15" s="29" t="s">
        <v>116</v>
      </c>
      <c r="G15" s="19">
        <v>20</v>
      </c>
      <c r="H15" s="22">
        <f>G15+Module2!H15</f>
        <v>30</v>
      </c>
    </row>
    <row r="17" spans="1:12" ht="15.75" x14ac:dyDescent="0.25">
      <c r="E17" s="26" t="s">
        <v>162</v>
      </c>
    </row>
    <row r="18" spans="1:12" ht="30" x14ac:dyDescent="0.25">
      <c r="A18" s="2" t="s">
        <v>0</v>
      </c>
      <c r="B18" s="2" t="s">
        <v>1</v>
      </c>
      <c r="C18" s="2" t="s">
        <v>16</v>
      </c>
      <c r="D18" s="2" t="s">
        <v>2</v>
      </c>
      <c r="E18" s="2" t="s">
        <v>5</v>
      </c>
      <c r="F18" s="4" t="s">
        <v>155</v>
      </c>
      <c r="G18" s="4" t="s">
        <v>3</v>
      </c>
      <c r="H18" s="4" t="s">
        <v>4</v>
      </c>
      <c r="I18" s="41" t="s">
        <v>190</v>
      </c>
      <c r="J18" s="27" t="s">
        <v>141</v>
      </c>
      <c r="K18" s="27" t="s">
        <v>142</v>
      </c>
      <c r="L18" s="50" t="s">
        <v>221</v>
      </c>
    </row>
    <row r="19" spans="1:12" x14ac:dyDescent="0.25">
      <c r="A19" s="42">
        <v>3</v>
      </c>
      <c r="B19" s="42">
        <v>1</v>
      </c>
      <c r="C19" s="42">
        <v>1</v>
      </c>
      <c r="D19" s="42" t="str">
        <f t="shared" ref="D19:D53" si="0">_xlfn.CONCAT("ID.",A19,".",B19,".",C19)</f>
        <v>ID.3.1.1</v>
      </c>
      <c r="E19" s="43" t="s">
        <v>50</v>
      </c>
      <c r="F19" s="42" t="s">
        <v>153</v>
      </c>
      <c r="G19" s="42" t="s">
        <v>7</v>
      </c>
      <c r="H19" s="42" t="s">
        <v>8</v>
      </c>
      <c r="I19" s="42"/>
      <c r="J19" s="44" t="s">
        <v>203</v>
      </c>
      <c r="K19" s="42" t="s">
        <v>183</v>
      </c>
      <c r="L19" s="65">
        <v>3</v>
      </c>
    </row>
    <row r="20" spans="1:12" x14ac:dyDescent="0.25">
      <c r="A20" s="42">
        <v>3</v>
      </c>
      <c r="B20" s="42">
        <v>1</v>
      </c>
      <c r="C20" s="42">
        <v>2</v>
      </c>
      <c r="D20" s="42" t="str">
        <f t="shared" si="0"/>
        <v>ID.3.1.2</v>
      </c>
      <c r="E20" s="43" t="s">
        <v>51</v>
      </c>
      <c r="F20" s="42" t="s">
        <v>153</v>
      </c>
      <c r="G20" s="42" t="s">
        <v>10</v>
      </c>
      <c r="H20" s="42" t="s">
        <v>8</v>
      </c>
      <c r="I20" s="42"/>
      <c r="J20" s="44" t="s">
        <v>144</v>
      </c>
      <c r="K20" s="42" t="s">
        <v>183</v>
      </c>
      <c r="L20" s="65">
        <v>3</v>
      </c>
    </row>
    <row r="21" spans="1:12" x14ac:dyDescent="0.25">
      <c r="A21" s="42">
        <v>3</v>
      </c>
      <c r="B21" s="42">
        <v>2</v>
      </c>
      <c r="C21" s="42">
        <v>1</v>
      </c>
      <c r="D21" s="42" t="str">
        <f t="shared" si="0"/>
        <v>ID.3.2.1</v>
      </c>
      <c r="E21" s="43" t="s">
        <v>54</v>
      </c>
      <c r="F21" s="42" t="s">
        <v>153</v>
      </c>
      <c r="G21" s="42" t="s">
        <v>7</v>
      </c>
      <c r="H21" s="42" t="s">
        <v>8</v>
      </c>
      <c r="I21" s="42"/>
      <c r="J21" s="44" t="s">
        <v>207</v>
      </c>
      <c r="K21" s="42" t="s">
        <v>183</v>
      </c>
      <c r="L21" s="65">
        <v>3</v>
      </c>
    </row>
    <row r="22" spans="1:12" x14ac:dyDescent="0.25">
      <c r="A22" s="42">
        <v>3</v>
      </c>
      <c r="B22" s="42">
        <v>2</v>
      </c>
      <c r="C22" s="42">
        <v>2</v>
      </c>
      <c r="D22" s="42" t="str">
        <f t="shared" si="0"/>
        <v>ID.3.2.2</v>
      </c>
      <c r="E22" s="43" t="s">
        <v>55</v>
      </c>
      <c r="F22" s="42" t="s">
        <v>153</v>
      </c>
      <c r="G22" s="42" t="s">
        <v>7</v>
      </c>
      <c r="H22" s="42" t="s">
        <v>8</v>
      </c>
      <c r="I22" s="42"/>
      <c r="J22" s="44" t="s">
        <v>239</v>
      </c>
      <c r="K22" s="42" t="s">
        <v>183</v>
      </c>
      <c r="L22" s="65">
        <v>3</v>
      </c>
    </row>
    <row r="23" spans="1:12" x14ac:dyDescent="0.25">
      <c r="A23" s="42">
        <v>3</v>
      </c>
      <c r="B23" s="42">
        <v>2</v>
      </c>
      <c r="C23" s="42">
        <v>3</v>
      </c>
      <c r="D23" s="42" t="str">
        <f t="shared" si="0"/>
        <v>ID.3.2.3</v>
      </c>
      <c r="E23" s="43" t="s">
        <v>56</v>
      </c>
      <c r="F23" s="42" t="s">
        <v>153</v>
      </c>
      <c r="G23" s="42" t="s">
        <v>10</v>
      </c>
      <c r="H23" s="42" t="s">
        <v>8</v>
      </c>
      <c r="I23" s="42"/>
      <c r="J23" s="44" t="s">
        <v>147</v>
      </c>
      <c r="K23" s="42" t="s">
        <v>183</v>
      </c>
      <c r="L23" s="65">
        <v>3</v>
      </c>
    </row>
    <row r="24" spans="1:12" x14ac:dyDescent="0.25">
      <c r="A24" s="42">
        <v>3</v>
      </c>
      <c r="B24" s="42">
        <v>2</v>
      </c>
      <c r="C24" s="42">
        <v>4</v>
      </c>
      <c r="D24" s="42" t="str">
        <f t="shared" si="0"/>
        <v>ID.3.2.4</v>
      </c>
      <c r="E24" s="43" t="s">
        <v>57</v>
      </c>
      <c r="F24" s="42" t="s">
        <v>153</v>
      </c>
      <c r="G24" s="42" t="s">
        <v>7</v>
      </c>
      <c r="H24" s="42" t="s">
        <v>8</v>
      </c>
      <c r="I24" s="42"/>
      <c r="J24" s="44" t="s">
        <v>205</v>
      </c>
      <c r="K24" s="42" t="s">
        <v>185</v>
      </c>
      <c r="L24" s="65">
        <v>2</v>
      </c>
    </row>
    <row r="25" spans="1:12" x14ac:dyDescent="0.25">
      <c r="A25" s="42">
        <v>3</v>
      </c>
      <c r="B25" s="42">
        <v>2</v>
      </c>
      <c r="C25" s="42">
        <v>5</v>
      </c>
      <c r="D25" s="42" t="str">
        <f t="shared" si="0"/>
        <v>ID.3.2.5</v>
      </c>
      <c r="E25" s="43" t="s">
        <v>58</v>
      </c>
      <c r="F25" s="42" t="s">
        <v>153</v>
      </c>
      <c r="G25" s="42" t="s">
        <v>10</v>
      </c>
      <c r="H25" s="42" t="s">
        <v>8</v>
      </c>
      <c r="I25" s="42"/>
      <c r="J25" s="44" t="s">
        <v>199</v>
      </c>
      <c r="K25" s="42" t="s">
        <v>183</v>
      </c>
      <c r="L25" s="65">
        <v>3</v>
      </c>
    </row>
    <row r="26" spans="1:12" x14ac:dyDescent="0.25">
      <c r="A26" s="42">
        <v>3</v>
      </c>
      <c r="B26" s="42">
        <v>2</v>
      </c>
      <c r="C26" s="42">
        <v>6</v>
      </c>
      <c r="D26" s="42" t="str">
        <f t="shared" si="0"/>
        <v>ID.3.2.6</v>
      </c>
      <c r="E26" s="43" t="s">
        <v>59</v>
      </c>
      <c r="F26" s="42" t="s">
        <v>153</v>
      </c>
      <c r="G26" s="42" t="s">
        <v>7</v>
      </c>
      <c r="H26" s="42" t="s">
        <v>8</v>
      </c>
      <c r="I26" s="42"/>
      <c r="J26" s="44" t="s">
        <v>200</v>
      </c>
      <c r="K26" s="42" t="s">
        <v>184</v>
      </c>
      <c r="L26" s="65">
        <v>4</v>
      </c>
    </row>
    <row r="27" spans="1:12" x14ac:dyDescent="0.25">
      <c r="A27" s="42">
        <v>3</v>
      </c>
      <c r="B27" s="42">
        <v>2</v>
      </c>
      <c r="C27" s="42">
        <v>7</v>
      </c>
      <c r="D27" s="42" t="str">
        <f t="shared" si="0"/>
        <v>ID.3.2.7</v>
      </c>
      <c r="E27" s="43" t="s">
        <v>60</v>
      </c>
      <c r="F27" s="42" t="s">
        <v>153</v>
      </c>
      <c r="G27" s="42" t="s">
        <v>7</v>
      </c>
      <c r="H27" s="42" t="s">
        <v>8</v>
      </c>
      <c r="I27" s="42"/>
      <c r="J27" s="44" t="s">
        <v>203</v>
      </c>
      <c r="K27" s="42" t="s">
        <v>183</v>
      </c>
      <c r="L27" s="65">
        <v>3</v>
      </c>
    </row>
    <row r="28" spans="1:12" x14ac:dyDescent="0.25">
      <c r="A28" s="42">
        <v>3</v>
      </c>
      <c r="B28" s="42">
        <v>2</v>
      </c>
      <c r="C28" s="42">
        <v>8</v>
      </c>
      <c r="D28" s="42" t="str">
        <f t="shared" si="0"/>
        <v>ID.3.2.8</v>
      </c>
      <c r="E28" s="43" t="s">
        <v>61</v>
      </c>
      <c r="F28" s="42" t="s">
        <v>153</v>
      </c>
      <c r="G28" s="42" t="s">
        <v>7</v>
      </c>
      <c r="H28" s="42" t="s">
        <v>12</v>
      </c>
      <c r="I28" s="42"/>
      <c r="J28" s="44" t="s">
        <v>204</v>
      </c>
      <c r="K28" s="42" t="s">
        <v>183</v>
      </c>
      <c r="L28" s="65">
        <v>3</v>
      </c>
    </row>
    <row r="29" spans="1:12" x14ac:dyDescent="0.25">
      <c r="A29" s="42">
        <v>3</v>
      </c>
      <c r="B29" s="42">
        <v>2</v>
      </c>
      <c r="C29" s="42">
        <v>9</v>
      </c>
      <c r="D29" s="42" t="str">
        <f t="shared" si="0"/>
        <v>ID.3.2.9</v>
      </c>
      <c r="E29" s="43" t="s">
        <v>62</v>
      </c>
      <c r="F29" s="42" t="s">
        <v>153</v>
      </c>
      <c r="G29" s="42" t="s">
        <v>7</v>
      </c>
      <c r="H29" s="42" t="s">
        <v>8</v>
      </c>
      <c r="I29" s="42"/>
      <c r="J29" s="44" t="s">
        <v>206</v>
      </c>
      <c r="K29" s="42" t="s">
        <v>183</v>
      </c>
      <c r="L29" s="65">
        <v>3</v>
      </c>
    </row>
    <row r="30" spans="1:12" x14ac:dyDescent="0.25">
      <c r="A30" s="42">
        <v>3</v>
      </c>
      <c r="B30" s="42">
        <v>2</v>
      </c>
      <c r="C30" s="42">
        <v>10</v>
      </c>
      <c r="D30" s="42" t="str">
        <f t="shared" si="0"/>
        <v>ID.3.2.10</v>
      </c>
      <c r="E30" s="43" t="s">
        <v>63</v>
      </c>
      <c r="F30" s="42" t="s">
        <v>153</v>
      </c>
      <c r="G30" s="42" t="s">
        <v>10</v>
      </c>
      <c r="H30" s="42" t="s">
        <v>8</v>
      </c>
      <c r="I30" s="42"/>
      <c r="J30" s="44" t="s">
        <v>199</v>
      </c>
      <c r="K30" s="42" t="s">
        <v>183</v>
      </c>
      <c r="L30" s="65">
        <v>3</v>
      </c>
    </row>
    <row r="31" spans="1:12" x14ac:dyDescent="0.25">
      <c r="A31" s="42">
        <v>3</v>
      </c>
      <c r="B31" s="42">
        <v>3</v>
      </c>
      <c r="C31" s="42">
        <v>1</v>
      </c>
      <c r="D31" s="42" t="str">
        <f t="shared" si="0"/>
        <v>ID.3.3.1</v>
      </c>
      <c r="E31" s="43" t="s">
        <v>70</v>
      </c>
      <c r="F31" s="42" t="s">
        <v>153</v>
      </c>
      <c r="G31" s="42" t="s">
        <v>7</v>
      </c>
      <c r="H31" s="42" t="s">
        <v>8</v>
      </c>
      <c r="I31" s="42"/>
      <c r="J31" s="44" t="s">
        <v>177</v>
      </c>
      <c r="K31" s="42" t="s">
        <v>183</v>
      </c>
      <c r="L31" s="65">
        <v>3</v>
      </c>
    </row>
    <row r="32" spans="1:12" x14ac:dyDescent="0.25">
      <c r="A32" s="42">
        <v>3</v>
      </c>
      <c r="B32" s="42">
        <v>3</v>
      </c>
      <c r="C32" s="42">
        <v>2</v>
      </c>
      <c r="D32" s="42" t="str">
        <f t="shared" si="0"/>
        <v>ID.3.3.2</v>
      </c>
      <c r="E32" s="43" t="s">
        <v>71</v>
      </c>
      <c r="F32" s="42" t="s">
        <v>153</v>
      </c>
      <c r="G32" s="42" t="s">
        <v>7</v>
      </c>
      <c r="H32" s="42" t="s">
        <v>8</v>
      </c>
      <c r="I32" s="42"/>
      <c r="J32" s="44" t="s">
        <v>205</v>
      </c>
      <c r="K32" s="42" t="s">
        <v>185</v>
      </c>
      <c r="L32" s="65">
        <v>2</v>
      </c>
    </row>
    <row r="33" spans="1:12" x14ac:dyDescent="0.25">
      <c r="A33" s="42">
        <v>3</v>
      </c>
      <c r="B33" s="42">
        <v>3</v>
      </c>
      <c r="C33" s="42">
        <v>3</v>
      </c>
      <c r="D33" s="42" t="str">
        <f t="shared" si="0"/>
        <v>ID.3.3.3</v>
      </c>
      <c r="E33" s="43" t="s">
        <v>72</v>
      </c>
      <c r="F33" s="42" t="s">
        <v>153</v>
      </c>
      <c r="G33" s="42" t="s">
        <v>10</v>
      </c>
      <c r="H33" s="42" t="s">
        <v>8</v>
      </c>
      <c r="I33" s="42"/>
      <c r="J33" s="44" t="s">
        <v>147</v>
      </c>
      <c r="K33" s="42" t="s">
        <v>185</v>
      </c>
      <c r="L33" s="65">
        <v>2</v>
      </c>
    </row>
    <row r="34" spans="1:12" x14ac:dyDescent="0.25">
      <c r="A34" s="42">
        <v>3</v>
      </c>
      <c r="B34" s="42">
        <v>4</v>
      </c>
      <c r="C34" s="42">
        <v>1</v>
      </c>
      <c r="D34" s="42" t="str">
        <f t="shared" si="0"/>
        <v>ID.3.4.1</v>
      </c>
      <c r="E34" s="43" t="s">
        <v>78</v>
      </c>
      <c r="F34" s="42" t="s">
        <v>153</v>
      </c>
      <c r="G34" s="42" t="s">
        <v>7</v>
      </c>
      <c r="H34" s="42" t="s">
        <v>8</v>
      </c>
      <c r="I34" s="42"/>
      <c r="J34" s="44" t="s">
        <v>201</v>
      </c>
      <c r="K34" s="42" t="s">
        <v>183</v>
      </c>
      <c r="L34" s="65">
        <v>3</v>
      </c>
    </row>
    <row r="35" spans="1:12" x14ac:dyDescent="0.25">
      <c r="A35" s="42">
        <v>3</v>
      </c>
      <c r="B35" s="42">
        <v>4</v>
      </c>
      <c r="C35" s="42">
        <v>2</v>
      </c>
      <c r="D35" s="42" t="str">
        <f t="shared" si="0"/>
        <v>ID.3.4.2</v>
      </c>
      <c r="E35" s="43" t="s">
        <v>79</v>
      </c>
      <c r="F35" s="42" t="s">
        <v>153</v>
      </c>
      <c r="G35" s="42" t="s">
        <v>7</v>
      </c>
      <c r="H35" s="42" t="s">
        <v>8</v>
      </c>
      <c r="I35" s="42"/>
      <c r="J35" s="44" t="s">
        <v>177</v>
      </c>
      <c r="K35" s="42" t="s">
        <v>183</v>
      </c>
      <c r="L35" s="65">
        <v>3</v>
      </c>
    </row>
    <row r="36" spans="1:12" x14ac:dyDescent="0.25">
      <c r="A36" s="42">
        <v>3</v>
      </c>
      <c r="B36" s="42">
        <v>4</v>
      </c>
      <c r="C36" s="42">
        <v>3</v>
      </c>
      <c r="D36" s="42" t="str">
        <f t="shared" si="0"/>
        <v>ID.3.4.3</v>
      </c>
      <c r="E36" s="43" t="s">
        <v>80</v>
      </c>
      <c r="F36" s="42" t="s">
        <v>153</v>
      </c>
      <c r="G36" s="42" t="s">
        <v>7</v>
      </c>
      <c r="H36" s="42" t="s">
        <v>12</v>
      </c>
      <c r="I36" s="42"/>
      <c r="J36" s="44" t="s">
        <v>204</v>
      </c>
      <c r="K36" s="42" t="s">
        <v>184</v>
      </c>
      <c r="L36" s="65">
        <v>4</v>
      </c>
    </row>
    <row r="37" spans="1:12" x14ac:dyDescent="0.25">
      <c r="A37" s="42">
        <v>3</v>
      </c>
      <c r="B37" s="42">
        <v>4</v>
      </c>
      <c r="C37" s="42">
        <v>4</v>
      </c>
      <c r="D37" s="42" t="str">
        <f t="shared" si="0"/>
        <v>ID.3.4.4</v>
      </c>
      <c r="E37" s="43" t="s">
        <v>81</v>
      </c>
      <c r="F37" s="42" t="s">
        <v>153</v>
      </c>
      <c r="G37" s="42" t="s">
        <v>10</v>
      </c>
      <c r="H37" s="42" t="s">
        <v>8</v>
      </c>
      <c r="I37" s="42"/>
      <c r="J37" s="44" t="s">
        <v>147</v>
      </c>
      <c r="K37" s="42" t="s">
        <v>183</v>
      </c>
      <c r="L37" s="65">
        <v>3</v>
      </c>
    </row>
    <row r="38" spans="1:12" x14ac:dyDescent="0.25">
      <c r="A38" s="42">
        <v>3</v>
      </c>
      <c r="B38" s="42">
        <v>4</v>
      </c>
      <c r="C38" s="42">
        <v>5</v>
      </c>
      <c r="D38" s="42" t="str">
        <f t="shared" si="0"/>
        <v>ID.3.4.5</v>
      </c>
      <c r="E38" s="43" t="s">
        <v>82</v>
      </c>
      <c r="F38" s="42" t="s">
        <v>153</v>
      </c>
      <c r="G38" s="42" t="s">
        <v>7</v>
      </c>
      <c r="H38" s="42" t="s">
        <v>8</v>
      </c>
      <c r="I38" s="42"/>
      <c r="J38" s="44" t="s">
        <v>205</v>
      </c>
      <c r="K38" s="42" t="s">
        <v>185</v>
      </c>
      <c r="L38" s="65">
        <v>2</v>
      </c>
    </row>
    <row r="39" spans="1:12" x14ac:dyDescent="0.25">
      <c r="A39" s="7">
        <v>3</v>
      </c>
      <c r="B39" s="7">
        <v>1</v>
      </c>
      <c r="C39" s="7">
        <v>3</v>
      </c>
      <c r="D39" s="7" t="str">
        <f t="shared" si="0"/>
        <v>ID.3.1.3</v>
      </c>
      <c r="E39" s="8" t="s">
        <v>53</v>
      </c>
      <c r="F39" s="7" t="s">
        <v>154</v>
      </c>
      <c r="G39" s="7" t="s">
        <v>7</v>
      </c>
      <c r="H39" s="7" t="s">
        <v>12</v>
      </c>
      <c r="I39" s="7" t="s">
        <v>189</v>
      </c>
      <c r="J39" s="45" t="s">
        <v>187</v>
      </c>
      <c r="K39" s="7" t="s">
        <v>185</v>
      </c>
      <c r="L39" s="66">
        <v>5</v>
      </c>
    </row>
    <row r="40" spans="1:12" x14ac:dyDescent="0.25">
      <c r="A40" s="7">
        <v>3</v>
      </c>
      <c r="B40" s="7">
        <v>1</v>
      </c>
      <c r="C40" s="7">
        <v>4</v>
      </c>
      <c r="D40" s="7" t="str">
        <f t="shared" si="0"/>
        <v>ID.3.1.4</v>
      </c>
      <c r="E40" s="8" t="s">
        <v>52</v>
      </c>
      <c r="F40" s="7" t="s">
        <v>154</v>
      </c>
      <c r="G40" s="7" t="s">
        <v>10</v>
      </c>
      <c r="H40" s="7" t="s">
        <v>12</v>
      </c>
      <c r="I40" s="7" t="s">
        <v>33</v>
      </c>
      <c r="J40" s="45" t="s">
        <v>186</v>
      </c>
      <c r="K40" s="7" t="s">
        <v>185</v>
      </c>
      <c r="L40" s="66">
        <v>4</v>
      </c>
    </row>
    <row r="41" spans="1:12" x14ac:dyDescent="0.25">
      <c r="A41" s="7">
        <v>3</v>
      </c>
      <c r="B41" s="7">
        <v>2</v>
      </c>
      <c r="C41" s="7">
        <v>11</v>
      </c>
      <c r="D41" s="7" t="str">
        <f t="shared" si="0"/>
        <v>ID.3.2.11</v>
      </c>
      <c r="E41" s="8" t="s">
        <v>64</v>
      </c>
      <c r="F41" s="7" t="s">
        <v>154</v>
      </c>
      <c r="G41" s="7" t="s">
        <v>7</v>
      </c>
      <c r="H41" s="7" t="s">
        <v>12</v>
      </c>
      <c r="I41" s="7" t="s">
        <v>189</v>
      </c>
      <c r="J41" s="45" t="s">
        <v>187</v>
      </c>
      <c r="K41" s="7" t="s">
        <v>185</v>
      </c>
      <c r="L41" s="66">
        <v>5</v>
      </c>
    </row>
    <row r="42" spans="1:12" x14ac:dyDescent="0.25">
      <c r="A42" s="7">
        <v>3</v>
      </c>
      <c r="B42" s="7">
        <v>2</v>
      </c>
      <c r="C42" s="7">
        <v>12</v>
      </c>
      <c r="D42" s="7" t="str">
        <f t="shared" si="0"/>
        <v>ID.3.2.12</v>
      </c>
      <c r="E42" s="8" t="s">
        <v>65</v>
      </c>
      <c r="F42" s="7" t="s">
        <v>154</v>
      </c>
      <c r="G42" s="7" t="s">
        <v>7</v>
      </c>
      <c r="H42" s="7" t="s">
        <v>12</v>
      </c>
      <c r="I42" s="7" t="s">
        <v>189</v>
      </c>
      <c r="J42" s="45" t="s">
        <v>187</v>
      </c>
      <c r="K42" s="7" t="s">
        <v>185</v>
      </c>
      <c r="L42" s="66">
        <v>5</v>
      </c>
    </row>
    <row r="43" spans="1:12" x14ac:dyDescent="0.25">
      <c r="A43" s="7">
        <v>3</v>
      </c>
      <c r="B43" s="7">
        <v>2</v>
      </c>
      <c r="C43" s="7">
        <v>13</v>
      </c>
      <c r="D43" s="7" t="str">
        <f t="shared" si="0"/>
        <v>ID.3.2.13</v>
      </c>
      <c r="E43" s="8" t="s">
        <v>66</v>
      </c>
      <c r="F43" s="7" t="s">
        <v>154</v>
      </c>
      <c r="G43" s="7" t="s">
        <v>7</v>
      </c>
      <c r="H43" s="7" t="s">
        <v>12</v>
      </c>
      <c r="I43" s="7" t="s">
        <v>189</v>
      </c>
      <c r="J43" s="45" t="s">
        <v>191</v>
      </c>
      <c r="K43" s="7" t="s">
        <v>183</v>
      </c>
      <c r="L43" s="66">
        <v>7</v>
      </c>
    </row>
    <row r="44" spans="1:12" x14ac:dyDescent="0.25">
      <c r="A44" s="7">
        <v>3</v>
      </c>
      <c r="B44" s="7">
        <v>2</v>
      </c>
      <c r="C44" s="7">
        <v>14</v>
      </c>
      <c r="D44" s="7" t="str">
        <f t="shared" si="0"/>
        <v>ID.3.2.14</v>
      </c>
      <c r="E44" s="8" t="s">
        <v>67</v>
      </c>
      <c r="F44" s="7" t="s">
        <v>154</v>
      </c>
      <c r="G44" s="7" t="s">
        <v>7</v>
      </c>
      <c r="H44" s="7" t="s">
        <v>12</v>
      </c>
      <c r="I44" s="7" t="s">
        <v>189</v>
      </c>
      <c r="J44" s="45" t="s">
        <v>191</v>
      </c>
      <c r="K44" s="7" t="s">
        <v>183</v>
      </c>
      <c r="L44" s="66">
        <v>7</v>
      </c>
    </row>
    <row r="45" spans="1:12" x14ac:dyDescent="0.25">
      <c r="A45" s="7">
        <v>3</v>
      </c>
      <c r="B45" s="7">
        <v>2</v>
      </c>
      <c r="C45" s="7">
        <v>15</v>
      </c>
      <c r="D45" s="7" t="str">
        <f t="shared" si="0"/>
        <v>ID.3.2.15</v>
      </c>
      <c r="E45" s="8" t="s">
        <v>59</v>
      </c>
      <c r="F45" s="7" t="s">
        <v>154</v>
      </c>
      <c r="G45" s="7" t="s">
        <v>7</v>
      </c>
      <c r="H45" s="7" t="s">
        <v>8</v>
      </c>
      <c r="I45" s="7" t="s">
        <v>189</v>
      </c>
      <c r="J45" s="45" t="s">
        <v>208</v>
      </c>
      <c r="K45" s="7" t="s">
        <v>183</v>
      </c>
      <c r="L45" s="66">
        <v>8</v>
      </c>
    </row>
    <row r="46" spans="1:12" x14ac:dyDescent="0.25">
      <c r="A46" s="7">
        <v>3</v>
      </c>
      <c r="B46" s="7">
        <v>2</v>
      </c>
      <c r="C46" s="7">
        <v>16</v>
      </c>
      <c r="D46" s="7" t="str">
        <f t="shared" si="0"/>
        <v>ID.3.2.16</v>
      </c>
      <c r="E46" s="8" t="s">
        <v>68</v>
      </c>
      <c r="F46" s="7" t="s">
        <v>154</v>
      </c>
      <c r="G46" s="7" t="s">
        <v>7</v>
      </c>
      <c r="H46" s="7" t="s">
        <v>12</v>
      </c>
      <c r="I46" s="7" t="s">
        <v>189</v>
      </c>
      <c r="J46" s="45" t="s">
        <v>208</v>
      </c>
      <c r="K46" s="7" t="s">
        <v>183</v>
      </c>
      <c r="L46" s="66">
        <v>8</v>
      </c>
    </row>
    <row r="47" spans="1:12" x14ac:dyDescent="0.25">
      <c r="A47" s="7">
        <v>3</v>
      </c>
      <c r="B47" s="7">
        <v>2</v>
      </c>
      <c r="C47" s="7">
        <v>17</v>
      </c>
      <c r="D47" s="7" t="str">
        <f t="shared" si="0"/>
        <v>ID.3.2.17</v>
      </c>
      <c r="E47" s="8" t="s">
        <v>69</v>
      </c>
      <c r="F47" s="7" t="s">
        <v>154</v>
      </c>
      <c r="G47" s="7" t="s">
        <v>7</v>
      </c>
      <c r="H47" s="7" t="s">
        <v>8</v>
      </c>
      <c r="I47" s="7" t="s">
        <v>33</v>
      </c>
      <c r="J47" s="45" t="s">
        <v>186</v>
      </c>
      <c r="K47" s="7" t="s">
        <v>185</v>
      </c>
      <c r="L47" s="66">
        <v>4</v>
      </c>
    </row>
    <row r="48" spans="1:12" x14ac:dyDescent="0.25">
      <c r="A48" s="7">
        <v>3</v>
      </c>
      <c r="B48" s="7">
        <v>3</v>
      </c>
      <c r="C48" s="7">
        <v>4</v>
      </c>
      <c r="D48" s="7" t="str">
        <f t="shared" si="0"/>
        <v>ID.3.3.4</v>
      </c>
      <c r="E48" s="8" t="s">
        <v>73</v>
      </c>
      <c r="F48" s="7" t="s">
        <v>154</v>
      </c>
      <c r="G48" s="7" t="s">
        <v>10</v>
      </c>
      <c r="H48" s="7" t="s">
        <v>12</v>
      </c>
      <c r="I48" s="7" t="s">
        <v>189</v>
      </c>
      <c r="J48" s="45" t="s">
        <v>187</v>
      </c>
      <c r="K48" s="7" t="s">
        <v>183</v>
      </c>
      <c r="L48" s="66">
        <v>6</v>
      </c>
    </row>
    <row r="49" spans="1:12" x14ac:dyDescent="0.25">
      <c r="A49" s="7">
        <v>3</v>
      </c>
      <c r="B49" s="7">
        <v>3</v>
      </c>
      <c r="C49" s="7">
        <v>5</v>
      </c>
      <c r="D49" s="7" t="str">
        <f t="shared" si="0"/>
        <v>ID.3.3.5</v>
      </c>
      <c r="E49" s="8" t="s">
        <v>74</v>
      </c>
      <c r="F49" s="7" t="s">
        <v>154</v>
      </c>
      <c r="G49" s="7" t="s">
        <v>10</v>
      </c>
      <c r="H49" s="7" t="s">
        <v>12</v>
      </c>
      <c r="I49" s="7" t="s">
        <v>189</v>
      </c>
      <c r="J49" s="45" t="s">
        <v>191</v>
      </c>
      <c r="K49" s="7" t="s">
        <v>185</v>
      </c>
      <c r="L49" s="66">
        <v>6</v>
      </c>
    </row>
    <row r="50" spans="1:12" x14ac:dyDescent="0.25">
      <c r="A50" s="7">
        <v>3</v>
      </c>
      <c r="B50" s="7">
        <v>4</v>
      </c>
      <c r="C50" s="7">
        <v>6</v>
      </c>
      <c r="D50" s="7" t="str">
        <f t="shared" si="0"/>
        <v>ID.3.4.6</v>
      </c>
      <c r="E50" s="8" t="s">
        <v>77</v>
      </c>
      <c r="F50" s="7" t="s">
        <v>154</v>
      </c>
      <c r="G50" s="7" t="s">
        <v>10</v>
      </c>
      <c r="H50" s="7" t="s">
        <v>12</v>
      </c>
      <c r="I50" s="7" t="s">
        <v>189</v>
      </c>
      <c r="J50" s="45" t="s">
        <v>191</v>
      </c>
      <c r="K50" s="7" t="s">
        <v>183</v>
      </c>
      <c r="L50" s="66">
        <v>7</v>
      </c>
    </row>
    <row r="51" spans="1:12" x14ac:dyDescent="0.25">
      <c r="A51" s="7">
        <v>3</v>
      </c>
      <c r="B51" s="7">
        <v>4</v>
      </c>
      <c r="C51" s="7">
        <v>7</v>
      </c>
      <c r="D51" s="7" t="str">
        <f t="shared" si="0"/>
        <v>ID.3.4.7</v>
      </c>
      <c r="E51" s="8" t="s">
        <v>76</v>
      </c>
      <c r="F51" s="7" t="s">
        <v>154</v>
      </c>
      <c r="G51" s="7" t="s">
        <v>10</v>
      </c>
      <c r="H51" s="7" t="s">
        <v>12</v>
      </c>
      <c r="I51" s="7" t="s">
        <v>189</v>
      </c>
      <c r="J51" s="45" t="s">
        <v>187</v>
      </c>
      <c r="K51" s="7" t="s">
        <v>185</v>
      </c>
      <c r="L51" s="66">
        <v>5</v>
      </c>
    </row>
    <row r="52" spans="1:12" x14ac:dyDescent="0.25">
      <c r="A52" s="7">
        <v>3</v>
      </c>
      <c r="B52" s="7">
        <v>4</v>
      </c>
      <c r="C52" s="7">
        <v>8</v>
      </c>
      <c r="D52" s="7" t="str">
        <f t="shared" si="0"/>
        <v>ID.3.4.8</v>
      </c>
      <c r="E52" s="8" t="s">
        <v>75</v>
      </c>
      <c r="F52" s="7" t="s">
        <v>154</v>
      </c>
      <c r="G52" s="7" t="s">
        <v>7</v>
      </c>
      <c r="H52" s="7" t="s">
        <v>12</v>
      </c>
      <c r="I52" s="7" t="s">
        <v>189</v>
      </c>
      <c r="J52" s="45" t="s">
        <v>191</v>
      </c>
      <c r="K52" s="7" t="s">
        <v>185</v>
      </c>
      <c r="L52" s="66">
        <v>6</v>
      </c>
    </row>
    <row r="53" spans="1:12" x14ac:dyDescent="0.25">
      <c r="A53" s="7">
        <v>3</v>
      </c>
      <c r="B53" s="7">
        <v>4</v>
      </c>
      <c r="C53" s="7">
        <v>9</v>
      </c>
      <c r="D53" s="7" t="str">
        <f t="shared" si="0"/>
        <v>ID.3.4.9</v>
      </c>
      <c r="E53" s="8" t="s">
        <v>83</v>
      </c>
      <c r="F53" s="7" t="s">
        <v>154</v>
      </c>
      <c r="G53" s="7" t="s">
        <v>7</v>
      </c>
      <c r="H53" s="7" t="s">
        <v>12</v>
      </c>
      <c r="I53" s="7" t="s">
        <v>33</v>
      </c>
      <c r="J53" s="45" t="s">
        <v>186</v>
      </c>
      <c r="K53" s="7" t="s">
        <v>185</v>
      </c>
      <c r="L53" s="66">
        <v>4</v>
      </c>
    </row>
    <row r="54" spans="1:12" x14ac:dyDescent="0.25">
      <c r="J54" s="3"/>
      <c r="K54" s="3"/>
      <c r="L54" s="54">
        <f>SUM(L19:L53)</f>
        <v>145</v>
      </c>
    </row>
    <row r="56" spans="1:12" ht="15.75" x14ac:dyDescent="0.25">
      <c r="E56" s="26" t="s">
        <v>163</v>
      </c>
      <c r="H56" s="14"/>
    </row>
    <row r="57" spans="1:12" x14ac:dyDescent="0.25">
      <c r="E57" s="30" t="s">
        <v>103</v>
      </c>
      <c r="F57" s="30" t="s">
        <v>112</v>
      </c>
      <c r="G57" s="71" t="s">
        <v>164</v>
      </c>
      <c r="H57" s="72"/>
      <c r="I57" s="72"/>
      <c r="J57" s="73"/>
      <c r="K57" s="31" t="s">
        <v>165</v>
      </c>
    </row>
    <row r="58" spans="1:12" ht="31.9" customHeight="1" x14ac:dyDescent="0.25">
      <c r="E58" s="32" t="s">
        <v>213</v>
      </c>
      <c r="F58" s="32" t="s">
        <v>123</v>
      </c>
      <c r="G58" s="74" t="s">
        <v>247</v>
      </c>
      <c r="H58" s="74"/>
      <c r="I58" s="74"/>
      <c r="J58" s="74"/>
      <c r="K58" s="33" t="s">
        <v>212</v>
      </c>
    </row>
    <row r="59" spans="1:12" ht="75" x14ac:dyDescent="0.25">
      <c r="E59" s="32" t="s">
        <v>118</v>
      </c>
      <c r="F59" s="32" t="s">
        <v>123</v>
      </c>
      <c r="G59" s="74" t="s">
        <v>209</v>
      </c>
      <c r="H59" s="74"/>
      <c r="I59" s="74"/>
      <c r="J59" s="74"/>
      <c r="K59" s="33" t="s">
        <v>211</v>
      </c>
    </row>
    <row r="60" spans="1:12" x14ac:dyDescent="0.25">
      <c r="K60" s="1"/>
    </row>
    <row r="61" spans="1:12" x14ac:dyDescent="0.25">
      <c r="K61" s="1"/>
    </row>
    <row r="62" spans="1:12" ht="15.75" x14ac:dyDescent="0.25">
      <c r="E62" s="55" t="s">
        <v>222</v>
      </c>
      <c r="I62" s="3"/>
    </row>
    <row r="63" spans="1:12" x14ac:dyDescent="0.25">
      <c r="E63" s="2" t="s">
        <v>233</v>
      </c>
      <c r="F63" s="62" t="s">
        <v>234</v>
      </c>
      <c r="I63" s="3"/>
    </row>
    <row r="64" spans="1:12" x14ac:dyDescent="0.25">
      <c r="E64" s="2" t="s">
        <v>223</v>
      </c>
      <c r="I64" s="3"/>
    </row>
    <row r="65" spans="4:9" x14ac:dyDescent="0.25">
      <c r="E65" s="58" t="s">
        <v>224</v>
      </c>
      <c r="F65" s="57">
        <f>L54</f>
        <v>145</v>
      </c>
      <c r="I65" s="3"/>
    </row>
    <row r="66" spans="4:9" x14ac:dyDescent="0.25">
      <c r="E66" s="58" t="s">
        <v>230</v>
      </c>
      <c r="F66" s="56">
        <v>5</v>
      </c>
      <c r="I66" s="3"/>
    </row>
    <row r="67" spans="4:9" x14ac:dyDescent="0.25">
      <c r="E67" s="58" t="s">
        <v>225</v>
      </c>
      <c r="F67" s="59">
        <f>ROUND(F65/F66,0)</f>
        <v>29</v>
      </c>
      <c r="I67" s="3"/>
    </row>
    <row r="68" spans="4:9" x14ac:dyDescent="0.25">
      <c r="F68" s="75" t="s">
        <v>235</v>
      </c>
      <c r="G68" s="76"/>
      <c r="I68" s="3"/>
    </row>
    <row r="69" spans="4:9" x14ac:dyDescent="0.25">
      <c r="F69" s="60" t="s">
        <v>226</v>
      </c>
      <c r="G69" s="60" t="s">
        <v>227</v>
      </c>
      <c r="I69" s="3"/>
    </row>
    <row r="70" spans="4:9" x14ac:dyDescent="0.25">
      <c r="D70">
        <v>1</v>
      </c>
      <c r="E70" s="58" t="s">
        <v>236</v>
      </c>
      <c r="F70" s="61">
        <v>0</v>
      </c>
      <c r="G70" s="61">
        <f>$F$70+D70*$F$67-1</f>
        <v>28</v>
      </c>
      <c r="I70" s="3"/>
    </row>
    <row r="71" spans="4:9" x14ac:dyDescent="0.25">
      <c r="D71">
        <v>2</v>
      </c>
      <c r="E71" s="58" t="s">
        <v>228</v>
      </c>
      <c r="F71" s="61">
        <f>G70+1</f>
        <v>29</v>
      </c>
      <c r="G71" s="61">
        <f t="shared" ref="G71:G73" si="1">$F$70+D71*$F$67-1</f>
        <v>57</v>
      </c>
      <c r="I71" s="3"/>
    </row>
    <row r="72" spans="4:9" x14ac:dyDescent="0.25">
      <c r="D72">
        <v>3</v>
      </c>
      <c r="E72" s="58" t="s">
        <v>229</v>
      </c>
      <c r="F72" s="61">
        <f>G71+1</f>
        <v>58</v>
      </c>
      <c r="G72" s="61">
        <f t="shared" si="1"/>
        <v>86</v>
      </c>
      <c r="I72" s="3"/>
    </row>
    <row r="73" spans="4:9" x14ac:dyDescent="0.25">
      <c r="D73">
        <v>4</v>
      </c>
      <c r="E73" s="58" t="s">
        <v>231</v>
      </c>
      <c r="F73" s="61">
        <f t="shared" ref="F73:F74" si="2">G72+1</f>
        <v>87</v>
      </c>
      <c r="G73" s="61">
        <f t="shared" si="1"/>
        <v>115</v>
      </c>
      <c r="I73" s="3"/>
    </row>
    <row r="74" spans="4:9" x14ac:dyDescent="0.25">
      <c r="D74">
        <v>5</v>
      </c>
      <c r="E74" s="58" t="s">
        <v>232</v>
      </c>
      <c r="F74" s="61">
        <f t="shared" si="2"/>
        <v>116</v>
      </c>
      <c r="G74" s="61">
        <f>$F$70+D74*$F$67</f>
        <v>145</v>
      </c>
      <c r="I74" s="3"/>
    </row>
  </sheetData>
  <sortState xmlns:xlrd2="http://schemas.microsoft.com/office/spreadsheetml/2017/richdata2" ref="A19:K38">
    <sortCondition ref="B19:B38"/>
    <sortCondition ref="C19:C38"/>
  </sortState>
  <mergeCells count="4">
    <mergeCell ref="G57:J57"/>
    <mergeCell ref="G58:J58"/>
    <mergeCell ref="G59:J59"/>
    <mergeCell ref="F68:G68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4F57-BB9A-4338-BAFB-199AF8E81A6C}">
  <sheetPr>
    <tabColor theme="5" tint="0.39997558519241921"/>
  </sheetPr>
  <dimension ref="A1:L53"/>
  <sheetViews>
    <sheetView topLeftCell="A8" zoomScale="80" zoomScaleNormal="80" workbookViewId="0">
      <selection activeCell="G42" sqref="G42"/>
    </sheetView>
  </sheetViews>
  <sheetFormatPr defaultRowHeight="15" x14ac:dyDescent="0.25"/>
  <cols>
    <col min="1" max="1" width="7.140625" customWidth="1"/>
    <col min="2" max="2" width="5.7109375" customWidth="1"/>
    <col min="3" max="3" width="4" bestFit="1" customWidth="1"/>
    <col min="4" max="4" width="9.85546875" customWidth="1"/>
    <col min="5" max="5" width="52" customWidth="1"/>
    <col min="6" max="6" width="11.28515625" customWidth="1"/>
    <col min="7" max="7" width="16.28515625" customWidth="1"/>
    <col min="8" max="8" width="17.5703125" customWidth="1"/>
    <col min="9" max="9" width="12.28515625" customWidth="1"/>
    <col min="10" max="10" width="32.7109375" customWidth="1"/>
    <col min="11" max="11" width="48.28515625" customWidth="1"/>
  </cols>
  <sheetData>
    <row r="1" spans="4:8" ht="18.75" x14ac:dyDescent="0.3">
      <c r="E1" s="15" t="s">
        <v>218</v>
      </c>
    </row>
    <row r="2" spans="4:8" ht="18.75" x14ac:dyDescent="0.3">
      <c r="D2" s="16" t="s">
        <v>149</v>
      </c>
      <c r="E2" s="16" t="s">
        <v>219</v>
      </c>
    </row>
    <row r="3" spans="4:8" ht="15.75" x14ac:dyDescent="0.25">
      <c r="E3" s="28" t="s">
        <v>243</v>
      </c>
    </row>
    <row r="4" spans="4:8" ht="31.15" customHeight="1" x14ac:dyDescent="0.25">
      <c r="E4" s="34" t="s">
        <v>103</v>
      </c>
      <c r="F4" s="34" t="s">
        <v>112</v>
      </c>
      <c r="G4" s="35" t="s">
        <v>244</v>
      </c>
      <c r="H4" s="35" t="s">
        <v>245</v>
      </c>
    </row>
    <row r="5" spans="4:8" x14ac:dyDescent="0.25">
      <c r="E5" s="29" t="s">
        <v>100</v>
      </c>
      <c r="F5" s="29" t="s">
        <v>113</v>
      </c>
      <c r="G5" s="19">
        <v>0</v>
      </c>
      <c r="H5" s="22">
        <f>G5+Module3!H5</f>
        <v>2</v>
      </c>
    </row>
    <row r="6" spans="4:8" x14ac:dyDescent="0.25">
      <c r="E6" s="29" t="s">
        <v>101</v>
      </c>
      <c r="F6" s="29" t="s">
        <v>113</v>
      </c>
      <c r="G6" s="19">
        <v>1</v>
      </c>
      <c r="H6" s="22">
        <f>G6+Module3!H6</f>
        <v>6</v>
      </c>
    </row>
    <row r="7" spans="4:8" x14ac:dyDescent="0.25">
      <c r="E7" s="29" t="s">
        <v>102</v>
      </c>
      <c r="F7" s="29" t="s">
        <v>113</v>
      </c>
      <c r="G7" s="19">
        <v>0</v>
      </c>
      <c r="H7" s="22">
        <f>G7+Module3!H7</f>
        <v>4</v>
      </c>
    </row>
    <row r="8" spans="4:8" x14ac:dyDescent="0.25">
      <c r="E8" s="29" t="s">
        <v>150</v>
      </c>
      <c r="F8" s="29" t="s">
        <v>113</v>
      </c>
      <c r="G8" s="19">
        <v>2</v>
      </c>
      <c r="H8" s="22">
        <f>G8+Module3!H8</f>
        <v>10</v>
      </c>
    </row>
    <row r="9" spans="4:8" x14ac:dyDescent="0.25">
      <c r="E9" s="29" t="s">
        <v>151</v>
      </c>
      <c r="F9" s="29" t="s">
        <v>113</v>
      </c>
      <c r="G9" s="19">
        <v>1</v>
      </c>
      <c r="H9" s="22">
        <f>G9+Module3!H9</f>
        <v>7</v>
      </c>
    </row>
    <row r="10" spans="4:8" x14ac:dyDescent="0.25">
      <c r="E10" s="29" t="s">
        <v>117</v>
      </c>
      <c r="F10" s="29" t="s">
        <v>113</v>
      </c>
      <c r="G10" s="19">
        <v>1</v>
      </c>
      <c r="H10" s="22">
        <f>G10+Module3!H10</f>
        <v>1</v>
      </c>
    </row>
    <row r="11" spans="4:8" x14ac:dyDescent="0.25">
      <c r="E11" s="29" t="s">
        <v>152</v>
      </c>
      <c r="F11" s="29" t="s">
        <v>114</v>
      </c>
      <c r="G11" s="19" t="s">
        <v>214</v>
      </c>
      <c r="H11" s="22" t="s">
        <v>214</v>
      </c>
    </row>
    <row r="12" spans="4:8" x14ac:dyDescent="0.25">
      <c r="E12" s="29" t="s">
        <v>156</v>
      </c>
      <c r="F12" s="29" t="s">
        <v>114</v>
      </c>
      <c r="G12" s="19" t="s">
        <v>168</v>
      </c>
      <c r="H12" s="22" t="s">
        <v>168</v>
      </c>
    </row>
    <row r="13" spans="4:8" x14ac:dyDescent="0.25">
      <c r="E13" s="29" t="s">
        <v>109</v>
      </c>
      <c r="F13" s="29" t="s">
        <v>115</v>
      </c>
      <c r="G13" s="19">
        <v>5</v>
      </c>
      <c r="H13" s="22">
        <f>G13+Module3!H13</f>
        <v>33</v>
      </c>
    </row>
    <row r="14" spans="4:8" x14ac:dyDescent="0.25">
      <c r="E14" s="29" t="s">
        <v>110</v>
      </c>
      <c r="F14" s="29" t="s">
        <v>115</v>
      </c>
      <c r="G14" s="19">
        <v>3</v>
      </c>
      <c r="H14" s="22">
        <f>G14+Module3!H14</f>
        <v>13</v>
      </c>
    </row>
    <row r="15" spans="4:8" x14ac:dyDescent="0.25">
      <c r="E15" s="29" t="s">
        <v>111</v>
      </c>
      <c r="F15" s="29" t="s">
        <v>116</v>
      </c>
      <c r="G15" s="19">
        <v>5</v>
      </c>
      <c r="H15" s="22">
        <f>G15+Module3!H15</f>
        <v>35</v>
      </c>
    </row>
    <row r="17" spans="1:12" ht="15.75" x14ac:dyDescent="0.25">
      <c r="E17" s="26" t="s">
        <v>162</v>
      </c>
    </row>
    <row r="18" spans="1:12" ht="30" x14ac:dyDescent="0.25">
      <c r="A18" s="2" t="s">
        <v>0</v>
      </c>
      <c r="B18" s="2" t="s">
        <v>1</v>
      </c>
      <c r="C18" s="2" t="s">
        <v>16</v>
      </c>
      <c r="D18" s="2" t="s">
        <v>2</v>
      </c>
      <c r="E18" s="2" t="s">
        <v>5</v>
      </c>
      <c r="F18" s="4" t="s">
        <v>155</v>
      </c>
      <c r="G18" s="4" t="s">
        <v>3</v>
      </c>
      <c r="H18" s="4" t="s">
        <v>4</v>
      </c>
      <c r="I18" s="41" t="s">
        <v>190</v>
      </c>
      <c r="J18" s="27" t="s">
        <v>141</v>
      </c>
      <c r="K18" s="27" t="s">
        <v>142</v>
      </c>
      <c r="L18" s="50" t="s">
        <v>221</v>
      </c>
    </row>
    <row r="19" spans="1:12" x14ac:dyDescent="0.25">
      <c r="A19" s="46">
        <v>4</v>
      </c>
      <c r="B19" s="46">
        <v>1</v>
      </c>
      <c r="C19" s="46">
        <v>1</v>
      </c>
      <c r="D19" s="46" t="str">
        <f t="shared" ref="D19:D34" si="0">_xlfn.CONCAT("ID.",A19,".",B19,".",C19)</f>
        <v>ID.4.1.1</v>
      </c>
      <c r="E19" s="47" t="s">
        <v>84</v>
      </c>
      <c r="F19" s="46" t="s">
        <v>153</v>
      </c>
      <c r="G19" s="46" t="s">
        <v>10</v>
      </c>
      <c r="H19" s="46" t="s">
        <v>8</v>
      </c>
      <c r="I19" s="46"/>
      <c r="J19" s="48" t="s">
        <v>215</v>
      </c>
      <c r="K19" s="46" t="s">
        <v>183</v>
      </c>
      <c r="L19" s="67">
        <v>3</v>
      </c>
    </row>
    <row r="20" spans="1:12" x14ac:dyDescent="0.25">
      <c r="A20" s="46">
        <v>4</v>
      </c>
      <c r="B20" s="46">
        <v>1</v>
      </c>
      <c r="C20" s="46">
        <v>2</v>
      </c>
      <c r="D20" s="46" t="str">
        <f t="shared" si="0"/>
        <v>ID.4.1.2</v>
      </c>
      <c r="E20" s="47" t="s">
        <v>85</v>
      </c>
      <c r="F20" s="46" t="s">
        <v>153</v>
      </c>
      <c r="G20" s="46" t="s">
        <v>7</v>
      </c>
      <c r="H20" s="46" t="s">
        <v>12</v>
      </c>
      <c r="I20" s="46"/>
      <c r="J20" s="48" t="s">
        <v>205</v>
      </c>
      <c r="K20" s="46" t="s">
        <v>183</v>
      </c>
      <c r="L20" s="67">
        <v>2</v>
      </c>
    </row>
    <row r="21" spans="1:12" x14ac:dyDescent="0.25">
      <c r="A21" s="46">
        <v>4</v>
      </c>
      <c r="B21" s="46">
        <v>1</v>
      </c>
      <c r="C21" s="46">
        <v>3</v>
      </c>
      <c r="D21" s="46" t="str">
        <f t="shared" si="0"/>
        <v>ID.4.1.3</v>
      </c>
      <c r="E21" s="47" t="s">
        <v>86</v>
      </c>
      <c r="F21" s="46" t="s">
        <v>153</v>
      </c>
      <c r="G21" s="46" t="s">
        <v>10</v>
      </c>
      <c r="H21" s="46" t="s">
        <v>8</v>
      </c>
      <c r="I21" s="46"/>
      <c r="J21" s="48" t="s">
        <v>147</v>
      </c>
      <c r="K21" s="46" t="s">
        <v>185</v>
      </c>
      <c r="L21" s="67">
        <v>2</v>
      </c>
    </row>
    <row r="22" spans="1:12" x14ac:dyDescent="0.25">
      <c r="A22" s="46">
        <v>4</v>
      </c>
      <c r="B22" s="46">
        <v>2</v>
      </c>
      <c r="C22" s="46">
        <v>1</v>
      </c>
      <c r="D22" s="46" t="str">
        <f t="shared" si="0"/>
        <v>ID.4.2.1</v>
      </c>
      <c r="E22" s="47" t="s">
        <v>92</v>
      </c>
      <c r="F22" s="46" t="s">
        <v>153</v>
      </c>
      <c r="G22" s="46" t="s">
        <v>7</v>
      </c>
      <c r="H22" s="46" t="s">
        <v>8</v>
      </c>
      <c r="I22" s="46"/>
      <c r="J22" s="48" t="s">
        <v>202</v>
      </c>
      <c r="K22" s="46" t="s">
        <v>184</v>
      </c>
      <c r="L22" s="67">
        <v>4</v>
      </c>
    </row>
    <row r="23" spans="1:12" x14ac:dyDescent="0.25">
      <c r="A23" s="46">
        <v>4</v>
      </c>
      <c r="B23" s="46">
        <v>3</v>
      </c>
      <c r="C23" s="46">
        <v>1</v>
      </c>
      <c r="D23" s="46" t="str">
        <f t="shared" si="0"/>
        <v>ID.4.3.1</v>
      </c>
      <c r="E23" s="47" t="s">
        <v>89</v>
      </c>
      <c r="F23" s="46" t="s">
        <v>153</v>
      </c>
      <c r="G23" s="46" t="s">
        <v>7</v>
      </c>
      <c r="H23" s="46" t="s">
        <v>8</v>
      </c>
      <c r="I23" s="46"/>
      <c r="J23" s="48" t="s">
        <v>203</v>
      </c>
      <c r="K23" s="46" t="s">
        <v>183</v>
      </c>
      <c r="L23" s="67">
        <v>3</v>
      </c>
    </row>
    <row r="24" spans="1:12" x14ac:dyDescent="0.25">
      <c r="A24" s="46">
        <v>4</v>
      </c>
      <c r="B24" s="46">
        <v>3</v>
      </c>
      <c r="C24" s="46">
        <v>2</v>
      </c>
      <c r="D24" s="46" t="str">
        <f t="shared" si="0"/>
        <v>ID.4.3.2</v>
      </c>
      <c r="E24" s="47" t="s">
        <v>90</v>
      </c>
      <c r="F24" s="46" t="s">
        <v>153</v>
      </c>
      <c r="G24" s="46" t="s">
        <v>7</v>
      </c>
      <c r="H24" s="46" t="s">
        <v>12</v>
      </c>
      <c r="I24" s="46"/>
      <c r="J24" s="48" t="s">
        <v>216</v>
      </c>
      <c r="K24" s="46" t="s">
        <v>184</v>
      </c>
      <c r="L24" s="67">
        <v>4</v>
      </c>
    </row>
    <row r="25" spans="1:12" x14ac:dyDescent="0.25">
      <c r="A25" s="46">
        <v>4</v>
      </c>
      <c r="B25" s="46">
        <v>3</v>
      </c>
      <c r="C25" s="46">
        <v>3</v>
      </c>
      <c r="D25" s="46" t="str">
        <f t="shared" si="0"/>
        <v>ID.4.3.3</v>
      </c>
      <c r="E25" s="47" t="s">
        <v>91</v>
      </c>
      <c r="F25" s="46" t="s">
        <v>153</v>
      </c>
      <c r="G25" s="46" t="s">
        <v>7</v>
      </c>
      <c r="H25" s="46" t="s">
        <v>8</v>
      </c>
      <c r="I25" s="46"/>
      <c r="J25" s="48" t="s">
        <v>217</v>
      </c>
      <c r="K25" s="46" t="s">
        <v>184</v>
      </c>
      <c r="L25" s="67">
        <v>4</v>
      </c>
    </row>
    <row r="26" spans="1:12" x14ac:dyDescent="0.25">
      <c r="A26" s="9">
        <v>4</v>
      </c>
      <c r="B26" s="9">
        <v>1</v>
      </c>
      <c r="C26" s="9">
        <v>4</v>
      </c>
      <c r="D26" s="9" t="str">
        <f t="shared" si="0"/>
        <v>ID.4.1.4</v>
      </c>
      <c r="E26" s="10" t="s">
        <v>87</v>
      </c>
      <c r="F26" s="9" t="s">
        <v>154</v>
      </c>
      <c r="G26" s="9" t="s">
        <v>10</v>
      </c>
      <c r="H26" s="9" t="s">
        <v>12</v>
      </c>
      <c r="I26" s="9" t="s">
        <v>33</v>
      </c>
      <c r="J26" s="49" t="s">
        <v>181</v>
      </c>
      <c r="K26" s="9" t="s">
        <v>185</v>
      </c>
      <c r="L26" s="68">
        <v>3</v>
      </c>
    </row>
    <row r="27" spans="1:12" x14ac:dyDescent="0.25">
      <c r="A27" s="9">
        <v>4</v>
      </c>
      <c r="B27" s="9">
        <v>1</v>
      </c>
      <c r="C27" s="9">
        <v>5</v>
      </c>
      <c r="D27" s="9" t="str">
        <f t="shared" si="0"/>
        <v>ID.4.1.5</v>
      </c>
      <c r="E27" s="10" t="s">
        <v>88</v>
      </c>
      <c r="F27" s="9" t="s">
        <v>154</v>
      </c>
      <c r="G27" s="9" t="s">
        <v>7</v>
      </c>
      <c r="H27" s="9" t="s">
        <v>12</v>
      </c>
      <c r="I27" s="9" t="s">
        <v>33</v>
      </c>
      <c r="J27" s="49" t="s">
        <v>186</v>
      </c>
      <c r="K27" s="9" t="s">
        <v>185</v>
      </c>
      <c r="L27" s="68">
        <v>4</v>
      </c>
    </row>
    <row r="28" spans="1:12" x14ac:dyDescent="0.25">
      <c r="A28" s="9">
        <v>4</v>
      </c>
      <c r="B28" s="9">
        <v>3</v>
      </c>
      <c r="C28" s="9">
        <v>4</v>
      </c>
      <c r="D28" s="9" t="str">
        <f t="shared" si="0"/>
        <v>ID.4.3.4</v>
      </c>
      <c r="E28" s="10" t="s">
        <v>93</v>
      </c>
      <c r="F28" s="9" t="s">
        <v>154</v>
      </c>
      <c r="G28" s="9" t="s">
        <v>7</v>
      </c>
      <c r="H28" s="9" t="s">
        <v>12</v>
      </c>
      <c r="I28" s="9" t="s">
        <v>189</v>
      </c>
      <c r="J28" s="49" t="s">
        <v>187</v>
      </c>
      <c r="K28" s="9" t="s">
        <v>183</v>
      </c>
      <c r="L28" s="68">
        <v>6</v>
      </c>
    </row>
    <row r="29" spans="1:12" x14ac:dyDescent="0.25">
      <c r="A29" s="9">
        <v>4</v>
      </c>
      <c r="B29" s="9">
        <v>3</v>
      </c>
      <c r="C29" s="9">
        <v>5</v>
      </c>
      <c r="D29" s="9" t="str">
        <f t="shared" si="0"/>
        <v>ID.4.3.5</v>
      </c>
      <c r="E29" s="10" t="s">
        <v>94</v>
      </c>
      <c r="F29" s="9" t="s">
        <v>154</v>
      </c>
      <c r="G29" s="9" t="s">
        <v>10</v>
      </c>
      <c r="H29" s="9" t="s">
        <v>12</v>
      </c>
      <c r="I29" s="9" t="s">
        <v>189</v>
      </c>
      <c r="J29" s="49" t="s">
        <v>191</v>
      </c>
      <c r="K29" s="9" t="s">
        <v>183</v>
      </c>
      <c r="L29" s="68">
        <v>7</v>
      </c>
    </row>
    <row r="30" spans="1:12" x14ac:dyDescent="0.25">
      <c r="A30" s="9">
        <v>4</v>
      </c>
      <c r="B30" s="9">
        <v>3</v>
      </c>
      <c r="C30" s="9">
        <v>6</v>
      </c>
      <c r="D30" s="9" t="str">
        <f t="shared" si="0"/>
        <v>ID.4.3.6</v>
      </c>
      <c r="E30" s="10" t="s">
        <v>95</v>
      </c>
      <c r="F30" s="9" t="s">
        <v>154</v>
      </c>
      <c r="G30" s="9" t="s">
        <v>10</v>
      </c>
      <c r="H30" s="9" t="s">
        <v>12</v>
      </c>
      <c r="I30" s="9" t="s">
        <v>189</v>
      </c>
      <c r="J30" s="49" t="s">
        <v>191</v>
      </c>
      <c r="K30" s="9" t="s">
        <v>183</v>
      </c>
      <c r="L30" s="68">
        <v>7</v>
      </c>
    </row>
    <row r="31" spans="1:12" x14ac:dyDescent="0.25">
      <c r="A31" s="9">
        <v>4</v>
      </c>
      <c r="B31" s="9">
        <v>3</v>
      </c>
      <c r="C31" s="9">
        <v>7</v>
      </c>
      <c r="D31" s="9" t="str">
        <f t="shared" si="0"/>
        <v>ID.4.3.7</v>
      </c>
      <c r="E31" s="10" t="s">
        <v>96</v>
      </c>
      <c r="F31" s="9" t="s">
        <v>154</v>
      </c>
      <c r="G31" s="9" t="s">
        <v>10</v>
      </c>
      <c r="H31" s="9" t="s">
        <v>12</v>
      </c>
      <c r="I31" s="9" t="s">
        <v>33</v>
      </c>
      <c r="J31" s="49" t="s">
        <v>186</v>
      </c>
      <c r="K31" s="9" t="s">
        <v>183</v>
      </c>
      <c r="L31" s="68">
        <v>5</v>
      </c>
    </row>
    <row r="32" spans="1:12" x14ac:dyDescent="0.25">
      <c r="A32" s="9">
        <v>4</v>
      </c>
      <c r="B32" s="9">
        <v>3</v>
      </c>
      <c r="C32" s="9">
        <v>8</v>
      </c>
      <c r="D32" s="9" t="str">
        <f t="shared" si="0"/>
        <v>ID.4.3.8</v>
      </c>
      <c r="E32" s="10" t="s">
        <v>97</v>
      </c>
      <c r="F32" s="9" t="s">
        <v>154</v>
      </c>
      <c r="G32" s="9" t="s">
        <v>10</v>
      </c>
      <c r="H32" s="9" t="s">
        <v>12</v>
      </c>
      <c r="I32" s="9" t="s">
        <v>33</v>
      </c>
      <c r="J32" s="49" t="s">
        <v>186</v>
      </c>
      <c r="K32" s="9" t="s">
        <v>184</v>
      </c>
      <c r="L32" s="68">
        <v>6</v>
      </c>
    </row>
    <row r="33" spans="1:12" x14ac:dyDescent="0.25">
      <c r="A33" s="9">
        <v>4</v>
      </c>
      <c r="B33" s="9">
        <v>3</v>
      </c>
      <c r="C33" s="9">
        <v>9</v>
      </c>
      <c r="D33" s="9" t="str">
        <f t="shared" si="0"/>
        <v>ID.4.3.9</v>
      </c>
      <c r="E33" s="10" t="s">
        <v>98</v>
      </c>
      <c r="F33" s="9" t="s">
        <v>154</v>
      </c>
      <c r="G33" s="9" t="s">
        <v>10</v>
      </c>
      <c r="H33" s="9" t="s">
        <v>12</v>
      </c>
      <c r="I33" s="9" t="s">
        <v>33</v>
      </c>
      <c r="J33" s="49" t="s">
        <v>186</v>
      </c>
      <c r="K33" s="9" t="s">
        <v>183</v>
      </c>
      <c r="L33" s="68">
        <v>5</v>
      </c>
    </row>
    <row r="34" spans="1:12" x14ac:dyDescent="0.25">
      <c r="A34" s="9">
        <v>4</v>
      </c>
      <c r="B34" s="9">
        <v>3</v>
      </c>
      <c r="C34" s="9">
        <v>10</v>
      </c>
      <c r="D34" s="9" t="str">
        <f t="shared" si="0"/>
        <v>ID.4.3.10</v>
      </c>
      <c r="E34" s="10" t="s">
        <v>99</v>
      </c>
      <c r="F34" s="9" t="s">
        <v>154</v>
      </c>
      <c r="G34" s="9" t="s">
        <v>7</v>
      </c>
      <c r="H34" s="9" t="s">
        <v>12</v>
      </c>
      <c r="I34" s="9" t="s">
        <v>33</v>
      </c>
      <c r="J34" s="49" t="s">
        <v>186</v>
      </c>
      <c r="K34" s="9" t="s">
        <v>183</v>
      </c>
      <c r="L34" s="68">
        <v>5</v>
      </c>
    </row>
    <row r="35" spans="1:12" x14ac:dyDescent="0.25">
      <c r="L35" s="54">
        <f>SUM(L19:L34)</f>
        <v>70</v>
      </c>
    </row>
    <row r="36" spans="1:12" ht="15.75" x14ac:dyDescent="0.25">
      <c r="E36" s="26" t="s">
        <v>163</v>
      </c>
      <c r="H36" s="14"/>
    </row>
    <row r="37" spans="1:12" x14ac:dyDescent="0.25">
      <c r="E37" s="30" t="s">
        <v>103</v>
      </c>
      <c r="F37" s="30" t="s">
        <v>112</v>
      </c>
      <c r="G37" s="71" t="s">
        <v>164</v>
      </c>
      <c r="H37" s="72"/>
      <c r="I37" s="72"/>
      <c r="J37" s="73"/>
      <c r="K37" s="31" t="s">
        <v>165</v>
      </c>
    </row>
    <row r="38" spans="1:12" ht="31.9" customHeight="1" x14ac:dyDescent="0.25">
      <c r="E38" s="32" t="s">
        <v>220</v>
      </c>
      <c r="F38" s="32" t="s">
        <v>123</v>
      </c>
      <c r="G38" s="74" t="s">
        <v>248</v>
      </c>
      <c r="H38" s="74"/>
      <c r="I38" s="74"/>
      <c r="J38" s="74"/>
      <c r="K38" s="33" t="s">
        <v>212</v>
      </c>
    </row>
    <row r="39" spans="1:12" x14ac:dyDescent="0.25">
      <c r="K39" s="1"/>
    </row>
    <row r="40" spans="1:12" x14ac:dyDescent="0.25">
      <c r="K40" s="1"/>
    </row>
    <row r="41" spans="1:12" ht="15.75" x14ac:dyDescent="0.25">
      <c r="E41" s="55" t="s">
        <v>222</v>
      </c>
      <c r="I41" s="3"/>
    </row>
    <row r="42" spans="1:12" x14ac:dyDescent="0.25">
      <c r="E42" s="2" t="s">
        <v>233</v>
      </c>
      <c r="F42" s="62" t="s">
        <v>234</v>
      </c>
      <c r="I42" s="3"/>
    </row>
    <row r="43" spans="1:12" x14ac:dyDescent="0.25">
      <c r="E43" s="2" t="s">
        <v>223</v>
      </c>
      <c r="I43" s="3"/>
    </row>
    <row r="44" spans="1:12" x14ac:dyDescent="0.25">
      <c r="E44" s="58" t="s">
        <v>224</v>
      </c>
      <c r="F44" s="57">
        <f>L35</f>
        <v>70</v>
      </c>
      <c r="I44" s="3"/>
    </row>
    <row r="45" spans="1:12" x14ac:dyDescent="0.25">
      <c r="E45" s="58" t="s">
        <v>230</v>
      </c>
      <c r="F45" s="56">
        <v>5</v>
      </c>
      <c r="I45" s="3"/>
    </row>
    <row r="46" spans="1:12" x14ac:dyDescent="0.25">
      <c r="E46" s="58" t="s">
        <v>225</v>
      </c>
      <c r="F46" s="59">
        <f>ROUND(F44/F45,0)</f>
        <v>14</v>
      </c>
      <c r="I46" s="3"/>
    </row>
    <row r="47" spans="1:12" x14ac:dyDescent="0.25">
      <c r="F47" s="75" t="s">
        <v>235</v>
      </c>
      <c r="G47" s="76"/>
      <c r="I47" s="3"/>
    </row>
    <row r="48" spans="1:12" x14ac:dyDescent="0.25">
      <c r="F48" s="60" t="s">
        <v>226</v>
      </c>
      <c r="G48" s="60" t="s">
        <v>227</v>
      </c>
      <c r="I48" s="3"/>
    </row>
    <row r="49" spans="4:9" x14ac:dyDescent="0.25">
      <c r="D49">
        <v>1</v>
      </c>
      <c r="E49" s="58" t="s">
        <v>236</v>
      </c>
      <c r="F49" s="61">
        <v>0</v>
      </c>
      <c r="G49" s="61">
        <f>$F$49+D49*$F$46-1</f>
        <v>13</v>
      </c>
      <c r="I49" s="3"/>
    </row>
    <row r="50" spans="4:9" x14ac:dyDescent="0.25">
      <c r="D50">
        <v>2</v>
      </c>
      <c r="E50" s="58" t="s">
        <v>228</v>
      </c>
      <c r="F50" s="61">
        <f>G49+1</f>
        <v>14</v>
      </c>
      <c r="G50" s="61">
        <f t="shared" ref="G50:G52" si="1">$F$49+D50*$F$46-1</f>
        <v>27</v>
      </c>
      <c r="I50" s="3"/>
    </row>
    <row r="51" spans="4:9" x14ac:dyDescent="0.25">
      <c r="D51">
        <v>3</v>
      </c>
      <c r="E51" s="58" t="s">
        <v>229</v>
      </c>
      <c r="F51" s="61">
        <f>G50+1</f>
        <v>28</v>
      </c>
      <c r="G51" s="61">
        <f t="shared" si="1"/>
        <v>41</v>
      </c>
      <c r="I51" s="3"/>
    </row>
    <row r="52" spans="4:9" x14ac:dyDescent="0.25">
      <c r="D52">
        <v>4</v>
      </c>
      <c r="E52" s="58" t="s">
        <v>231</v>
      </c>
      <c r="F52" s="61">
        <f t="shared" ref="F52:F53" si="2">G51+1</f>
        <v>42</v>
      </c>
      <c r="G52" s="61">
        <f t="shared" si="1"/>
        <v>55</v>
      </c>
      <c r="I52" s="3"/>
    </row>
    <row r="53" spans="4:9" x14ac:dyDescent="0.25">
      <c r="D53">
        <v>5</v>
      </c>
      <c r="E53" s="58" t="s">
        <v>232</v>
      </c>
      <c r="F53" s="61">
        <f t="shared" si="2"/>
        <v>56</v>
      </c>
      <c r="G53" s="61">
        <f>$F$49+D53*$F$46</f>
        <v>70</v>
      </c>
      <c r="I53" s="3"/>
    </row>
  </sheetData>
  <mergeCells count="3">
    <mergeCell ref="G37:J37"/>
    <mergeCell ref="G38:J38"/>
    <mergeCell ref="F47:G47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A3D10-A990-4D3C-AD23-CBE92DAE4020}">
  <dimension ref="A2:F14"/>
  <sheetViews>
    <sheetView workbookViewId="0">
      <selection activeCell="B24" sqref="B24"/>
    </sheetView>
  </sheetViews>
  <sheetFormatPr defaultRowHeight="15" x14ac:dyDescent="0.25"/>
  <cols>
    <col min="1" max="1" width="4.140625" customWidth="1"/>
    <col min="2" max="2" width="52" customWidth="1"/>
    <col min="3" max="3" width="13.42578125" customWidth="1"/>
    <col min="4" max="4" width="14.7109375" bestFit="1" customWidth="1"/>
    <col min="5" max="5" width="17.5703125" customWidth="1"/>
    <col min="6" max="6" width="12.28515625" customWidth="1"/>
    <col min="7" max="7" width="32.7109375" customWidth="1"/>
    <col min="8" max="8" width="48.28515625" customWidth="1"/>
  </cols>
  <sheetData>
    <row r="2" spans="1:6" ht="15.75" x14ac:dyDescent="0.25">
      <c r="B2" s="55" t="s">
        <v>238</v>
      </c>
      <c r="F2" s="3"/>
    </row>
    <row r="3" spans="1:6" x14ac:dyDescent="0.25">
      <c r="B3" s="2" t="s">
        <v>233</v>
      </c>
      <c r="C3" s="62" t="s">
        <v>234</v>
      </c>
      <c r="F3" s="3"/>
    </row>
    <row r="4" spans="1:6" x14ac:dyDescent="0.25">
      <c r="B4" s="2" t="s">
        <v>223</v>
      </c>
      <c r="F4" s="3"/>
    </row>
    <row r="5" spans="1:6" x14ac:dyDescent="0.25">
      <c r="B5" s="58" t="s">
        <v>224</v>
      </c>
      <c r="C5" s="57">
        <f>Module1!L29+Module2!L44+Module3!L54+Module4!L35</f>
        <v>355</v>
      </c>
      <c r="F5" s="3"/>
    </row>
    <row r="6" spans="1:6" x14ac:dyDescent="0.25">
      <c r="B6" s="58" t="s">
        <v>230</v>
      </c>
      <c r="C6" s="56">
        <v>5</v>
      </c>
      <c r="F6" s="3"/>
    </row>
    <row r="7" spans="1:6" x14ac:dyDescent="0.25">
      <c r="B7" s="58" t="s">
        <v>225</v>
      </c>
      <c r="C7" s="59">
        <f>ROUND(C5/C6,0)</f>
        <v>71</v>
      </c>
      <c r="F7" s="3"/>
    </row>
    <row r="8" spans="1:6" x14ac:dyDescent="0.25">
      <c r="C8" s="75" t="s">
        <v>235</v>
      </c>
      <c r="D8" s="76"/>
      <c r="F8" s="3"/>
    </row>
    <row r="9" spans="1:6" x14ac:dyDescent="0.25">
      <c r="C9" s="60" t="s">
        <v>226</v>
      </c>
      <c r="D9" s="60" t="s">
        <v>227</v>
      </c>
      <c r="F9" s="3"/>
    </row>
    <row r="10" spans="1:6" x14ac:dyDescent="0.25">
      <c r="A10">
        <v>1</v>
      </c>
      <c r="B10" s="58" t="s">
        <v>236</v>
      </c>
      <c r="C10" s="61">
        <v>0</v>
      </c>
      <c r="D10" s="61">
        <f>$C$10+A10*$C$7-1</f>
        <v>70</v>
      </c>
      <c r="F10" s="3"/>
    </row>
    <row r="11" spans="1:6" x14ac:dyDescent="0.25">
      <c r="A11">
        <v>2</v>
      </c>
      <c r="B11" s="58" t="s">
        <v>228</v>
      </c>
      <c r="C11" s="61">
        <f>D10+1</f>
        <v>71</v>
      </c>
      <c r="D11" s="61">
        <f>$C$10+A11*$C$7-1</f>
        <v>141</v>
      </c>
      <c r="F11" s="3"/>
    </row>
    <row r="12" spans="1:6" x14ac:dyDescent="0.25">
      <c r="A12">
        <v>3</v>
      </c>
      <c r="B12" s="58" t="s">
        <v>229</v>
      </c>
      <c r="C12" s="61">
        <f>D11+1</f>
        <v>142</v>
      </c>
      <c r="D12" s="61">
        <f>$C$10+A12*$C$7-1</f>
        <v>212</v>
      </c>
      <c r="F12" s="3"/>
    </row>
    <row r="13" spans="1:6" x14ac:dyDescent="0.25">
      <c r="A13">
        <v>4</v>
      </c>
      <c r="B13" s="58" t="s">
        <v>231</v>
      </c>
      <c r="C13" s="61">
        <f t="shared" ref="C13:C14" si="0">D12+1</f>
        <v>213</v>
      </c>
      <c r="D13" s="61">
        <f>$C$10+A13*$C$7-1</f>
        <v>283</v>
      </c>
      <c r="F13" s="3"/>
    </row>
    <row r="14" spans="1:6" x14ac:dyDescent="0.25">
      <c r="A14">
        <v>5</v>
      </c>
      <c r="B14" s="58" t="s">
        <v>232</v>
      </c>
      <c r="C14" s="61">
        <f t="shared" si="0"/>
        <v>284</v>
      </c>
      <c r="D14" s="61">
        <f>$C$10+A14*$C$7</f>
        <v>355</v>
      </c>
      <c r="F14" s="3"/>
    </row>
  </sheetData>
  <mergeCells count="1"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Comments</vt:lpstr>
      <vt:lpstr>TASKS</vt:lpstr>
      <vt:lpstr>ROCKETRACE</vt:lpstr>
      <vt:lpstr>Module1</vt:lpstr>
      <vt:lpstr>Module2</vt:lpstr>
      <vt:lpstr>Module3</vt:lpstr>
      <vt:lpstr>Module4</vt:lpstr>
      <vt:lpstr>CourseGRADING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CARPYOOK</dc:creator>
  <cp:lastModifiedBy>Krzysiek Nedza</cp:lastModifiedBy>
  <dcterms:created xsi:type="dcterms:W3CDTF">2022-08-24T12:39:58Z</dcterms:created>
  <dcterms:modified xsi:type="dcterms:W3CDTF">2022-12-30T20:44:47Z</dcterms:modified>
</cp:coreProperties>
</file>